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50" tabRatio="549" activeTab="0"/>
  </bookViews>
  <sheets>
    <sheet name="造園科" sheetId="1" r:id="rId1"/>
    <sheet name="園藝科" sheetId="2" r:id="rId2"/>
    <sheet name="畜保科" sheetId="3" r:id="rId3"/>
    <sheet name="食加科" sheetId="4" r:id="rId4"/>
    <sheet name="機械科" sheetId="5" r:id="rId5"/>
    <sheet name="電機科" sheetId="6" r:id="rId6"/>
    <sheet name="電子科" sheetId="7" r:id="rId7"/>
    <sheet name="綜職甲" sheetId="8" r:id="rId8"/>
    <sheet name="綜職乙" sheetId="9" r:id="rId9"/>
  </sheets>
  <definedNames/>
  <calcPr calcMode="autoNoTable" fullCalcOnLoad="1"/>
</workbook>
</file>

<file path=xl/comments1.xml><?xml version="1.0" encoding="utf-8"?>
<comments xmlns="http://schemas.openxmlformats.org/spreadsheetml/2006/main">
  <authors>
    <author>Admin</author>
  </authors>
  <commentList>
    <comment ref="Y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Y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Y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Y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Y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Y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Y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Y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Y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<sst xmlns="http://schemas.openxmlformats.org/spreadsheetml/2006/main" count="1080" uniqueCount="637">
  <si>
    <t>學期分數100%</t>
  </si>
  <si>
    <t>合計</t>
  </si>
  <si>
    <t>平均</t>
  </si>
  <si>
    <t>任課老師簽章  :</t>
  </si>
  <si>
    <t>日 期 :</t>
  </si>
  <si>
    <t>注意：本試算表保留修改權利，請尊重智慧財產權，如因自行修改造成成績核算錯誤，責任自負。</t>
  </si>
  <si>
    <t>繳交學期成績之前，請詳細檢查，以確認無誤，如需補考請一併繳交補考考卷，【請重新命題，禁用平時﹑段﹑期考考卷】。</t>
  </si>
  <si>
    <t>學號</t>
  </si>
  <si>
    <t>姓名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</si>
  <si>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</si>
  <si>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項 目    </t>
  </si>
  <si>
    <t>學號姓名</t>
  </si>
  <si>
    <t>實習科目：</t>
  </si>
  <si>
    <t>學期</t>
  </si>
  <si>
    <t>學年度</t>
  </si>
  <si>
    <t>班級︰</t>
  </si>
  <si>
    <t>教師：</t>
  </si>
  <si>
    <r>
      <t xml:space="preserve">(1)實習技能60%                                                      </t>
    </r>
    <r>
      <rPr>
        <b/>
        <sz val="10"/>
        <rFont val="新細明體"/>
        <family val="1"/>
      </rPr>
      <t xml:space="preserve"> {包括工作方法、成品或實驗結果、或技能測定、及實習報告、期中、期末測驗等}</t>
    </r>
  </si>
  <si>
    <r>
      <t xml:space="preserve">(3)相關知識10%                                            </t>
    </r>
    <r>
      <rPr>
        <b/>
        <sz val="10"/>
        <rFont val="新細明體"/>
        <family val="1"/>
      </rPr>
      <t xml:space="preserve"> {包括臨時測驗、期中、期末測驗}</t>
    </r>
  </si>
  <si>
    <t>序號</t>
  </si>
  <si>
    <t>98.09.16實習教學會議通過實習成績試算版本</t>
  </si>
  <si>
    <r>
      <t>(2)職業道德30</t>
    </r>
    <r>
      <rPr>
        <b/>
        <sz val="9"/>
        <rFont val="新細明體"/>
        <family val="1"/>
      </rPr>
      <t>%{工作勤惰、服務態度、設備保養、安全觀念等}</t>
    </r>
  </si>
  <si>
    <t>造園二</t>
  </si>
  <si>
    <t>園藝二</t>
  </si>
  <si>
    <t>畜保二</t>
  </si>
  <si>
    <t>食加二</t>
  </si>
  <si>
    <t>機械二</t>
  </si>
  <si>
    <t>電機二</t>
  </si>
  <si>
    <t>電子二</t>
  </si>
  <si>
    <t>綜職二甲</t>
  </si>
  <si>
    <t>綜職二乙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</si>
  <si>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</si>
  <si>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</si>
  <si>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</si>
  <si>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</si>
  <si>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</si>
  <si>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</si>
  <si>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</si>
  <si>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</si>
  <si>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</si>
  <si>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</si>
  <si>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</si>
  <si>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</si>
  <si>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</si>
  <si>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</si>
  <si>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</si>
  <si>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</si>
  <si>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</si>
  <si>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</si>
  <si>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</si>
  <si>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</si>
  <si>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</si>
  <si>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</si>
  <si>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</si>
  <si>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</si>
  <si>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</si>
  <si>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</si>
  <si>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</si>
  <si>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</si>
  <si>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</si>
  <si>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</si>
  <si>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</si>
  <si>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</si>
  <si>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</si>
  <si>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</si>
  <si>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</si>
  <si>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</si>
  <si>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</si>
  <si>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</si>
  <si>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</si>
  <si>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上</t>
  </si>
  <si>
    <t>桃園市立龍潭高級中等學校   實 習 成 績 冊</t>
  </si>
  <si>
    <t>718001</t>
  </si>
  <si>
    <t>王祥昀</t>
  </si>
  <si>
    <t>718002</t>
  </si>
  <si>
    <t>王聖潔</t>
  </si>
  <si>
    <t>718003</t>
  </si>
  <si>
    <t>向聖愷</t>
  </si>
  <si>
    <t>718004</t>
  </si>
  <si>
    <t>江子豪</t>
  </si>
  <si>
    <t>718005</t>
  </si>
  <si>
    <t>吳子均</t>
  </si>
  <si>
    <t>718006</t>
  </si>
  <si>
    <t>李悅綺</t>
  </si>
  <si>
    <t>718007</t>
  </si>
  <si>
    <t>汪亮餘</t>
  </si>
  <si>
    <t>718008</t>
  </si>
  <si>
    <t>周中妍</t>
  </si>
  <si>
    <t>718009</t>
  </si>
  <si>
    <t>林立橙</t>
  </si>
  <si>
    <t>718010</t>
  </si>
  <si>
    <t>簡林祖雯</t>
  </si>
  <si>
    <t>718011</t>
  </si>
  <si>
    <t>洪熙媛</t>
  </si>
  <si>
    <t>718012</t>
  </si>
  <si>
    <t>范嘉敏</t>
  </si>
  <si>
    <t>718013</t>
  </si>
  <si>
    <t>徐子桓</t>
  </si>
  <si>
    <t>718014</t>
  </si>
  <si>
    <t>徐宗億</t>
  </si>
  <si>
    <t>718015</t>
  </si>
  <si>
    <t>徐家琪</t>
  </si>
  <si>
    <t>718016</t>
  </si>
  <si>
    <t>徐鈺倫</t>
  </si>
  <si>
    <t>718017</t>
  </si>
  <si>
    <t>張芯瑀</t>
  </si>
  <si>
    <t>718018</t>
  </si>
  <si>
    <t>符懋佐</t>
  </si>
  <si>
    <t>718019</t>
  </si>
  <si>
    <t>莊閎翔</t>
  </si>
  <si>
    <t>718021</t>
  </si>
  <si>
    <t>傅筠庭</t>
  </si>
  <si>
    <t>718022</t>
  </si>
  <si>
    <t>曾柏筌</t>
  </si>
  <si>
    <t>718023</t>
  </si>
  <si>
    <t>甯睿揚</t>
  </si>
  <si>
    <t>718024</t>
  </si>
  <si>
    <t>黃元翰</t>
  </si>
  <si>
    <t>718025</t>
  </si>
  <si>
    <t>黃振棋</t>
  </si>
  <si>
    <t>718026</t>
  </si>
  <si>
    <t>詹仁宏</t>
  </si>
  <si>
    <t>718027</t>
  </si>
  <si>
    <t>劉子瑜</t>
  </si>
  <si>
    <t>718028</t>
  </si>
  <si>
    <t>潘岳</t>
  </si>
  <si>
    <t>718029</t>
  </si>
  <si>
    <t>蔣昕彤</t>
  </si>
  <si>
    <t>718030</t>
  </si>
  <si>
    <t>賴禹誠</t>
  </si>
  <si>
    <t>718032</t>
  </si>
  <si>
    <t>謝佳陽</t>
  </si>
  <si>
    <t>718033</t>
  </si>
  <si>
    <t>謝慈恩</t>
  </si>
  <si>
    <t>718034</t>
  </si>
  <si>
    <t>林浩</t>
  </si>
  <si>
    <t>718035</t>
  </si>
  <si>
    <t>秦文彥</t>
  </si>
  <si>
    <t>712001</t>
  </si>
  <si>
    <t>吳惠普</t>
  </si>
  <si>
    <t>712002</t>
  </si>
  <si>
    <t>宋俊熙</t>
  </si>
  <si>
    <t>712003</t>
  </si>
  <si>
    <t>李秉樺</t>
  </si>
  <si>
    <t>712004</t>
  </si>
  <si>
    <t>李晉逸</t>
  </si>
  <si>
    <t>712005</t>
  </si>
  <si>
    <t>周芳荃</t>
  </si>
  <si>
    <t>712006</t>
  </si>
  <si>
    <t>林瑀容</t>
  </si>
  <si>
    <t>712007</t>
  </si>
  <si>
    <t>林耀銘</t>
  </si>
  <si>
    <t>712008</t>
  </si>
  <si>
    <t>邱楷恩</t>
  </si>
  <si>
    <t>712009</t>
  </si>
  <si>
    <t>施韋菄</t>
  </si>
  <si>
    <t>712010</t>
  </si>
  <si>
    <t>施懿恩</t>
  </si>
  <si>
    <t>712011</t>
  </si>
  <si>
    <t>胡玉珊</t>
  </si>
  <si>
    <t>712012</t>
  </si>
  <si>
    <t>徐生叡</t>
  </si>
  <si>
    <t>712013</t>
  </si>
  <si>
    <t>馬聖哲</t>
  </si>
  <si>
    <t>712014</t>
  </si>
  <si>
    <t>許雅涵</t>
  </si>
  <si>
    <t>712015</t>
  </si>
  <si>
    <t>許榛茹</t>
  </si>
  <si>
    <t>712016</t>
  </si>
  <si>
    <t>陳予玄</t>
  </si>
  <si>
    <t>712017</t>
  </si>
  <si>
    <t>陳易暐</t>
  </si>
  <si>
    <t>712018</t>
  </si>
  <si>
    <t>陳亭瑄</t>
  </si>
  <si>
    <t>712020</t>
  </si>
  <si>
    <t>陳翰</t>
  </si>
  <si>
    <t>712021</t>
  </si>
  <si>
    <t>陳韻茹</t>
  </si>
  <si>
    <t>712022</t>
  </si>
  <si>
    <t>曾貿琨</t>
  </si>
  <si>
    <t>712023</t>
  </si>
  <si>
    <t>馮梓銨</t>
  </si>
  <si>
    <t>712024</t>
  </si>
  <si>
    <t>黃瑛祺</t>
  </si>
  <si>
    <t>712025</t>
  </si>
  <si>
    <t>楊秉祐</t>
  </si>
  <si>
    <t>712026</t>
  </si>
  <si>
    <t>楊勝翔</t>
  </si>
  <si>
    <t>712027</t>
  </si>
  <si>
    <t>詹皓翔</t>
  </si>
  <si>
    <t>712028</t>
  </si>
  <si>
    <t>廖苑茹</t>
  </si>
  <si>
    <t>712029</t>
  </si>
  <si>
    <t>劉芊芊</t>
  </si>
  <si>
    <t>712030</t>
  </si>
  <si>
    <t>劉家軒</t>
  </si>
  <si>
    <t>712031</t>
  </si>
  <si>
    <t>劉晁宇</t>
  </si>
  <si>
    <t>712032</t>
  </si>
  <si>
    <t>蔡名軒</t>
  </si>
  <si>
    <t>712033</t>
  </si>
  <si>
    <t>鄭元豪</t>
  </si>
  <si>
    <t>712034</t>
  </si>
  <si>
    <t>戴侑成</t>
  </si>
  <si>
    <t>712035</t>
  </si>
  <si>
    <t>謝方偉</t>
  </si>
  <si>
    <t>713001</t>
  </si>
  <si>
    <t>王善琳</t>
  </si>
  <si>
    <t>713003</t>
  </si>
  <si>
    <t>朱思妮</t>
  </si>
  <si>
    <t>713004</t>
  </si>
  <si>
    <t>余承軒</t>
  </si>
  <si>
    <t>713005</t>
  </si>
  <si>
    <t>余欣穎</t>
  </si>
  <si>
    <t>713006</t>
  </si>
  <si>
    <t>吳宇翔</t>
  </si>
  <si>
    <t>713007</t>
  </si>
  <si>
    <t>吳昕蓉</t>
  </si>
  <si>
    <t>713008</t>
  </si>
  <si>
    <t>呂昱萱</t>
  </si>
  <si>
    <t>713009</t>
  </si>
  <si>
    <t>周桓磊</t>
  </si>
  <si>
    <t>713010</t>
  </si>
  <si>
    <t>林慧欣</t>
  </si>
  <si>
    <t>713011</t>
  </si>
  <si>
    <t>姚美妃</t>
  </si>
  <si>
    <t>713012</t>
  </si>
  <si>
    <t>范綱庭</t>
  </si>
  <si>
    <t>713013</t>
  </si>
  <si>
    <t>徐偉智</t>
  </si>
  <si>
    <t>713014</t>
  </si>
  <si>
    <t>高銓</t>
  </si>
  <si>
    <t>713015</t>
  </si>
  <si>
    <t>康瑋珊</t>
  </si>
  <si>
    <t>713016</t>
  </si>
  <si>
    <t>莊芬綾</t>
  </si>
  <si>
    <t>713017</t>
  </si>
  <si>
    <t>莊維鈞</t>
  </si>
  <si>
    <t>713018</t>
  </si>
  <si>
    <t>陳光佑</t>
  </si>
  <si>
    <t>713019</t>
  </si>
  <si>
    <t>陳艿妘</t>
  </si>
  <si>
    <t>713020</t>
  </si>
  <si>
    <t>陳婕寧</t>
  </si>
  <si>
    <t>713021</t>
  </si>
  <si>
    <t>陳鮑煜翔</t>
  </si>
  <si>
    <t>713022</t>
  </si>
  <si>
    <t>彭若晴</t>
  </si>
  <si>
    <t>713023</t>
  </si>
  <si>
    <t>彭翊翔</t>
  </si>
  <si>
    <t>713024</t>
  </si>
  <si>
    <t>黃奕縣</t>
  </si>
  <si>
    <t>713025</t>
  </si>
  <si>
    <t>黃雅芳</t>
  </si>
  <si>
    <t>713026</t>
  </si>
  <si>
    <t>黃鈺婷</t>
  </si>
  <si>
    <t>713027</t>
  </si>
  <si>
    <t>楊越佳</t>
  </si>
  <si>
    <t>713028</t>
  </si>
  <si>
    <t>解旻諺</t>
  </si>
  <si>
    <t>713029</t>
  </si>
  <si>
    <t>鄭家宜</t>
  </si>
  <si>
    <t>713030</t>
  </si>
  <si>
    <t>盧筠</t>
  </si>
  <si>
    <t>713031</t>
  </si>
  <si>
    <t>蕭若彤</t>
  </si>
  <si>
    <t>713032</t>
  </si>
  <si>
    <t>謝采庭</t>
  </si>
  <si>
    <t>713033</t>
  </si>
  <si>
    <t>謝茂</t>
  </si>
  <si>
    <t>713034</t>
  </si>
  <si>
    <t>藍凱威</t>
  </si>
  <si>
    <t>714001</t>
  </si>
  <si>
    <t>王姵娸</t>
  </si>
  <si>
    <t>714002</t>
  </si>
  <si>
    <t>王靜嬋</t>
  </si>
  <si>
    <t>714003</t>
  </si>
  <si>
    <t>田妮</t>
  </si>
  <si>
    <t>714004</t>
  </si>
  <si>
    <t>仲韋</t>
  </si>
  <si>
    <t>714005</t>
  </si>
  <si>
    <t>呂育昇</t>
  </si>
  <si>
    <t>714006</t>
  </si>
  <si>
    <t>李家華</t>
  </si>
  <si>
    <t>714007</t>
  </si>
  <si>
    <t>沈建均</t>
  </si>
  <si>
    <t>714008</t>
  </si>
  <si>
    <t>林文虹</t>
  </si>
  <si>
    <t>714009</t>
  </si>
  <si>
    <t>林建良</t>
  </si>
  <si>
    <t>714010</t>
  </si>
  <si>
    <t>邱科凱</t>
  </si>
  <si>
    <t>714011</t>
  </si>
  <si>
    <t>姚昕佁</t>
  </si>
  <si>
    <t>714012</t>
  </si>
  <si>
    <t>涂鈺芬</t>
  </si>
  <si>
    <t>714013</t>
  </si>
  <si>
    <t>翁巧芯</t>
  </si>
  <si>
    <t>714014</t>
  </si>
  <si>
    <t>袁子英</t>
  </si>
  <si>
    <t>714015</t>
  </si>
  <si>
    <t>崔得嫻</t>
  </si>
  <si>
    <t>714016</t>
  </si>
  <si>
    <t>張欣宏</t>
  </si>
  <si>
    <t>714017</t>
  </si>
  <si>
    <t>張朝焱</t>
  </si>
  <si>
    <t>714018</t>
  </si>
  <si>
    <t>許定宇</t>
  </si>
  <si>
    <t>714019</t>
  </si>
  <si>
    <t>許書維</t>
  </si>
  <si>
    <t>714020</t>
  </si>
  <si>
    <t>陳佳欣</t>
  </si>
  <si>
    <t>714021</t>
  </si>
  <si>
    <t>陳俞君</t>
  </si>
  <si>
    <t>714022</t>
  </si>
  <si>
    <t>陳新翰</t>
  </si>
  <si>
    <t>714023</t>
  </si>
  <si>
    <t>陳嘉軒</t>
  </si>
  <si>
    <t>714024</t>
  </si>
  <si>
    <t>陳嘉瑜</t>
  </si>
  <si>
    <t>714025</t>
  </si>
  <si>
    <t>陳榕</t>
  </si>
  <si>
    <t>714026</t>
  </si>
  <si>
    <t>曾羚瑄</t>
  </si>
  <si>
    <t>714027</t>
  </si>
  <si>
    <t>游聲燿</t>
  </si>
  <si>
    <t>714028</t>
  </si>
  <si>
    <t>馮震瑋</t>
  </si>
  <si>
    <t>714029</t>
  </si>
  <si>
    <t>黃柏文</t>
  </si>
  <si>
    <t>714030</t>
  </si>
  <si>
    <t>黃國銨</t>
  </si>
  <si>
    <t>714031</t>
  </si>
  <si>
    <t>黃晶</t>
  </si>
  <si>
    <t>714032</t>
  </si>
  <si>
    <t>黃詣</t>
  </si>
  <si>
    <t>714033</t>
  </si>
  <si>
    <t>黃璽恩</t>
  </si>
  <si>
    <t>714034</t>
  </si>
  <si>
    <t>葉湘芩</t>
  </si>
  <si>
    <t>714035</t>
  </si>
  <si>
    <t>賴捷敏</t>
  </si>
  <si>
    <t>714036</t>
  </si>
  <si>
    <t>謝欣</t>
  </si>
  <si>
    <t>714037</t>
  </si>
  <si>
    <t>謝祥琦</t>
  </si>
  <si>
    <t>714038</t>
  </si>
  <si>
    <t>鍾銘鍚</t>
  </si>
  <si>
    <t>714039</t>
  </si>
  <si>
    <t>魏自立</t>
  </si>
  <si>
    <t>716001</t>
  </si>
  <si>
    <t>古承鑫</t>
  </si>
  <si>
    <t>716002</t>
  </si>
  <si>
    <t>何育辰</t>
  </si>
  <si>
    <t>716003</t>
  </si>
  <si>
    <t>吳佑恩</t>
  </si>
  <si>
    <t>716004</t>
  </si>
  <si>
    <t>吳翊帆</t>
  </si>
  <si>
    <t>716005</t>
  </si>
  <si>
    <t>呂昕叡</t>
  </si>
  <si>
    <t>716006</t>
  </si>
  <si>
    <t>宋富葵</t>
  </si>
  <si>
    <t>716007</t>
  </si>
  <si>
    <t>李孟軒</t>
  </si>
  <si>
    <t>716008</t>
  </si>
  <si>
    <t>李書緯</t>
  </si>
  <si>
    <t>716011</t>
  </si>
  <si>
    <t>施建菖</t>
  </si>
  <si>
    <t>716012</t>
  </si>
  <si>
    <t>徐柏緯</t>
  </si>
  <si>
    <t>716013</t>
  </si>
  <si>
    <t>徐維新</t>
  </si>
  <si>
    <t>716014</t>
  </si>
  <si>
    <t>張千威</t>
  </si>
  <si>
    <t>716015</t>
  </si>
  <si>
    <t>張凱睿</t>
  </si>
  <si>
    <t>716016</t>
  </si>
  <si>
    <t>張智閔</t>
  </si>
  <si>
    <t>716017</t>
  </si>
  <si>
    <t>郭丞峻</t>
  </si>
  <si>
    <t>716018</t>
  </si>
  <si>
    <t>郭家瑋</t>
  </si>
  <si>
    <t>716020</t>
  </si>
  <si>
    <t>陳冠宇</t>
  </si>
  <si>
    <t>716021</t>
  </si>
  <si>
    <t>陳柏銓</t>
  </si>
  <si>
    <t>716022</t>
  </si>
  <si>
    <t>陳曉剛</t>
  </si>
  <si>
    <t>716023</t>
  </si>
  <si>
    <t>陳穎星</t>
  </si>
  <si>
    <t>716024</t>
  </si>
  <si>
    <t>彭菘宏</t>
  </si>
  <si>
    <t>716027</t>
  </si>
  <si>
    <t>黃政博</t>
  </si>
  <si>
    <t>716028</t>
  </si>
  <si>
    <t>黃柏宇</t>
  </si>
  <si>
    <t>716029</t>
  </si>
  <si>
    <t>黃柏荃</t>
  </si>
  <si>
    <t>716030</t>
  </si>
  <si>
    <t>楊宜軒</t>
  </si>
  <si>
    <t>716031</t>
  </si>
  <si>
    <t>楊昌繹</t>
  </si>
  <si>
    <t>716032</t>
  </si>
  <si>
    <t>鄒瑋恩</t>
  </si>
  <si>
    <t>716033</t>
  </si>
  <si>
    <t>劉奕辰</t>
  </si>
  <si>
    <t>716034</t>
  </si>
  <si>
    <t>劉睿恩</t>
  </si>
  <si>
    <t>716035</t>
  </si>
  <si>
    <t>蔡佾</t>
  </si>
  <si>
    <t>716036</t>
  </si>
  <si>
    <t>蔡棋竣</t>
  </si>
  <si>
    <t>716037</t>
  </si>
  <si>
    <t>蕭忠承</t>
  </si>
  <si>
    <t>716038</t>
  </si>
  <si>
    <t>賴建發</t>
  </si>
  <si>
    <t>716039</t>
  </si>
  <si>
    <t>簡均叡</t>
  </si>
  <si>
    <t>716040</t>
  </si>
  <si>
    <t>簡靖倫</t>
  </si>
  <si>
    <t>716041</t>
  </si>
  <si>
    <t>徐晟祐</t>
  </si>
  <si>
    <t>717001</t>
  </si>
  <si>
    <t>王暐禎</t>
  </si>
  <si>
    <t>717002</t>
  </si>
  <si>
    <t>王煜凱</t>
  </si>
  <si>
    <t>717003</t>
  </si>
  <si>
    <t>石博文</t>
  </si>
  <si>
    <t>717004</t>
  </si>
  <si>
    <t>江世</t>
  </si>
  <si>
    <t>717006</t>
  </si>
  <si>
    <t>吳子昇</t>
  </si>
  <si>
    <t>717007</t>
  </si>
  <si>
    <t>李皇毅</t>
  </si>
  <si>
    <t>717008</t>
  </si>
  <si>
    <t>杜立奎</t>
  </si>
  <si>
    <t>717009</t>
  </si>
  <si>
    <t>卓柏逸</t>
  </si>
  <si>
    <t>717010</t>
  </si>
  <si>
    <t>林忠佑</t>
  </si>
  <si>
    <t>717011</t>
  </si>
  <si>
    <t>林帝傑</t>
  </si>
  <si>
    <t>717012</t>
  </si>
  <si>
    <t>林彥愷</t>
  </si>
  <si>
    <t>717013</t>
  </si>
  <si>
    <t>邱顯福</t>
  </si>
  <si>
    <t>717014</t>
  </si>
  <si>
    <t>姜智仁</t>
  </si>
  <si>
    <t>717015</t>
  </si>
  <si>
    <t>洪天佑</t>
  </si>
  <si>
    <t>717016</t>
  </si>
  <si>
    <t>徐梓凱</t>
  </si>
  <si>
    <t>717017</t>
  </si>
  <si>
    <t>徐梓翔</t>
  </si>
  <si>
    <t>717018</t>
  </si>
  <si>
    <t>翁茂宇</t>
  </si>
  <si>
    <t>717019</t>
  </si>
  <si>
    <t>翁茂杰</t>
  </si>
  <si>
    <t>717020</t>
  </si>
  <si>
    <t>張閏傑</t>
  </si>
  <si>
    <t>717021</t>
  </si>
  <si>
    <t>張楊旻</t>
  </si>
  <si>
    <t>717022</t>
  </si>
  <si>
    <t>陳子賢</t>
  </si>
  <si>
    <t>717023</t>
  </si>
  <si>
    <t>陳正鈞</t>
  </si>
  <si>
    <t>717024</t>
  </si>
  <si>
    <t>陳禾霖</t>
  </si>
  <si>
    <t>717025</t>
  </si>
  <si>
    <t>陳炫宇</t>
  </si>
  <si>
    <t>717026</t>
  </si>
  <si>
    <t>陳裕翰</t>
  </si>
  <si>
    <t>717027</t>
  </si>
  <si>
    <t>游鎮瑋</t>
  </si>
  <si>
    <t>717028</t>
  </si>
  <si>
    <t>黃宗彥</t>
  </si>
  <si>
    <t>717029</t>
  </si>
  <si>
    <t>黃澤竣</t>
  </si>
  <si>
    <t>717031</t>
  </si>
  <si>
    <t>楊誠熙</t>
  </si>
  <si>
    <t>717032</t>
  </si>
  <si>
    <t>葉佳翔</t>
  </si>
  <si>
    <t>717034</t>
  </si>
  <si>
    <t>虞佑凱</t>
  </si>
  <si>
    <t>717035</t>
  </si>
  <si>
    <t>廖宥霖</t>
  </si>
  <si>
    <t>717036</t>
  </si>
  <si>
    <t>劉彥辰</t>
  </si>
  <si>
    <t>717037</t>
  </si>
  <si>
    <t>鄭仲廷</t>
  </si>
  <si>
    <t>717038</t>
  </si>
  <si>
    <t>蕭崇佑</t>
  </si>
  <si>
    <t>717039</t>
  </si>
  <si>
    <t>鍾明翰</t>
  </si>
  <si>
    <t>715001</t>
  </si>
  <si>
    <t>王志軒</t>
  </si>
  <si>
    <t>715002</t>
  </si>
  <si>
    <t>朱軒陽</t>
  </si>
  <si>
    <t>715003</t>
  </si>
  <si>
    <t>余智瑋</t>
  </si>
  <si>
    <t>715004</t>
  </si>
  <si>
    <t>吳善竹</t>
  </si>
  <si>
    <t>715005</t>
  </si>
  <si>
    <t>宋永涵</t>
  </si>
  <si>
    <t>715006</t>
  </si>
  <si>
    <t>李文硯</t>
  </si>
  <si>
    <t>715007</t>
  </si>
  <si>
    <t>李俊緯</t>
  </si>
  <si>
    <t>715008</t>
  </si>
  <si>
    <t>李俊霖</t>
  </si>
  <si>
    <t>715009</t>
  </si>
  <si>
    <t>李哲昂</t>
  </si>
  <si>
    <t>715010</t>
  </si>
  <si>
    <t>李鎧佑</t>
  </si>
  <si>
    <t>715011</t>
  </si>
  <si>
    <t>周茂騏</t>
  </si>
  <si>
    <t>715012</t>
  </si>
  <si>
    <t>林家駿</t>
  </si>
  <si>
    <t>715013</t>
  </si>
  <si>
    <t>姜維之</t>
  </si>
  <si>
    <t>715014</t>
  </si>
  <si>
    <t>翁梓修</t>
  </si>
  <si>
    <t>715015</t>
  </si>
  <si>
    <t>莊啟弘</t>
  </si>
  <si>
    <t>715016</t>
  </si>
  <si>
    <t>許展瑋</t>
  </si>
  <si>
    <t>715017</t>
  </si>
  <si>
    <t>郭芃成</t>
  </si>
  <si>
    <t>715018</t>
  </si>
  <si>
    <t>陳峰</t>
  </si>
  <si>
    <t>715019</t>
  </si>
  <si>
    <t>傅柏翔</t>
  </si>
  <si>
    <t>715020</t>
  </si>
  <si>
    <t>游振源</t>
  </si>
  <si>
    <t>715021</t>
  </si>
  <si>
    <t>游祐安</t>
  </si>
  <si>
    <t>715022</t>
  </si>
  <si>
    <t>游閔迦</t>
  </si>
  <si>
    <t>715023</t>
  </si>
  <si>
    <t>游聲鈞</t>
  </si>
  <si>
    <t>715024</t>
  </si>
  <si>
    <t>游騰瑋</t>
  </si>
  <si>
    <t>715025</t>
  </si>
  <si>
    <t>黃冠博</t>
  </si>
  <si>
    <t>715026</t>
  </si>
  <si>
    <t>黃謙欣</t>
  </si>
  <si>
    <t>715027</t>
  </si>
  <si>
    <t>鄒金華</t>
  </si>
  <si>
    <t>715028</t>
  </si>
  <si>
    <t>鄒哲綸</t>
  </si>
  <si>
    <t>715029</t>
  </si>
  <si>
    <t>劉建辰</t>
  </si>
  <si>
    <t>715030</t>
  </si>
  <si>
    <t>鄧昱辰</t>
  </si>
  <si>
    <t>715031</t>
  </si>
  <si>
    <t>鄭昊晅</t>
  </si>
  <si>
    <t>715032</t>
  </si>
  <si>
    <t>賴紹榮</t>
  </si>
  <si>
    <t>715033</t>
  </si>
  <si>
    <t>戴上竣</t>
  </si>
  <si>
    <t>715034</t>
  </si>
  <si>
    <t>繆政</t>
  </si>
  <si>
    <t>715035</t>
  </si>
  <si>
    <t>鍾元嘉</t>
  </si>
  <si>
    <t>715036</t>
  </si>
  <si>
    <t>鍾耕棋</t>
  </si>
  <si>
    <t>715037</t>
  </si>
  <si>
    <t>魏中煒</t>
  </si>
  <si>
    <t>715038</t>
  </si>
  <si>
    <t>博聰</t>
  </si>
  <si>
    <t>715039</t>
  </si>
  <si>
    <t>羅振豪</t>
  </si>
  <si>
    <t>719001</t>
  </si>
  <si>
    <t>吳易薪</t>
  </si>
  <si>
    <t>719002</t>
  </si>
  <si>
    <t>吳珮綺</t>
  </si>
  <si>
    <t>719003</t>
  </si>
  <si>
    <t>李妍廷</t>
  </si>
  <si>
    <t>719004</t>
  </si>
  <si>
    <t>林芷涵</t>
  </si>
  <si>
    <t>719005</t>
  </si>
  <si>
    <t>邱松晏</t>
  </si>
  <si>
    <t>719007</t>
  </si>
  <si>
    <t>傅昱智</t>
  </si>
  <si>
    <t>719008</t>
  </si>
  <si>
    <t>湯林佑</t>
  </si>
  <si>
    <t>719009</t>
  </si>
  <si>
    <t>黃心蓮</t>
  </si>
  <si>
    <t>719010</t>
  </si>
  <si>
    <t>廖君茹</t>
  </si>
  <si>
    <t>719011</t>
  </si>
  <si>
    <t>謝昊天</t>
  </si>
  <si>
    <t>719012</t>
  </si>
  <si>
    <t>羅怡汶</t>
  </si>
  <si>
    <t>719013</t>
  </si>
  <si>
    <t>羅振峰</t>
  </si>
  <si>
    <t>719029</t>
  </si>
  <si>
    <t>羅恩</t>
  </si>
  <si>
    <t>719014</t>
  </si>
  <si>
    <t>吳振銀</t>
  </si>
  <si>
    <t>719015</t>
  </si>
  <si>
    <t>吳梁菘</t>
  </si>
  <si>
    <t>719016</t>
  </si>
  <si>
    <t>吳詩敏</t>
  </si>
  <si>
    <t>719017</t>
  </si>
  <si>
    <t>宗緯俊</t>
  </si>
  <si>
    <t>719018</t>
  </si>
  <si>
    <t>林政輝</t>
  </si>
  <si>
    <t>719019</t>
  </si>
  <si>
    <t>施強</t>
  </si>
  <si>
    <t>719020</t>
  </si>
  <si>
    <t>陳文彬</t>
  </si>
  <si>
    <t>719022</t>
  </si>
  <si>
    <t>黃杰敏</t>
  </si>
  <si>
    <t>719023</t>
  </si>
  <si>
    <t>黃麒瑋</t>
  </si>
  <si>
    <t>719024</t>
  </si>
  <si>
    <t>謝淑美</t>
  </si>
  <si>
    <t>719025</t>
  </si>
  <si>
    <t>鍾鈺辰</t>
  </si>
  <si>
    <t>719026</t>
  </si>
  <si>
    <t>簡慈儀</t>
  </si>
  <si>
    <t>719028</t>
  </si>
  <si>
    <t>黃淑芬</t>
  </si>
  <si>
    <t>98.09.16實習教學會議通過實習成績試算版本</t>
  </si>
  <si>
    <t>注意：本試算表保留修改權利，請尊重智慧財產權，如因自行修改造成成績核算錯誤，責任自負。</t>
  </si>
  <si>
    <t>98.09.16實習教學會議通過實習成績試算版本</t>
  </si>
  <si>
    <t>注意：本試算表保留修改權利，請尊重智慧財產權，如因自行修改造成成績核算錯誤，責任自負。</t>
  </si>
  <si>
    <t>98.09.16實習教學會議通過實習成績試算版本</t>
  </si>
  <si>
    <t>注意：本試算表保留修改權利，請尊重智慧財產權，如因自行修改造成成績核算錯誤，責任自負。</t>
  </si>
  <si>
    <t>98.09.16實習教學會議通過實習成績試算版本</t>
  </si>
  <si>
    <t>98.09.16實習教學會議通過實習成績試算版本</t>
  </si>
  <si>
    <t>注意：本試算表保留修改權利，請尊重智慧財產權，如因自行修改造成成績核算錯誤，責任自負。</t>
  </si>
  <si>
    <t>98.09.16實習教學會議通過實習成績試算版本</t>
  </si>
  <si>
    <t>98.09.16實習教學會議通過實習成績試算版本</t>
  </si>
  <si>
    <t>98.09.16實習教學會議通過實習成績試算版本</t>
  </si>
  <si>
    <t>注意：本試算表保留修改權利，請尊重智慧財產權，如因自行修改造成成績核算錯誤，責任自負。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</si>
</sst>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0.0_);[Red]\(0.0\)"/>
    <numFmt numFmtId="179" formatCode="0.0;[Red]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2"/>
      <name val="新細明體"/>
      <family val="1"/>
    </font>
    <font>
      <b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sz val="11"/>
      <name val="標楷體"/>
      <family val="4"/>
    </font>
    <font>
      <sz val="11"/>
      <name val="新細明體"/>
      <family val="1"/>
    </font>
    <font>
      <b/>
      <sz val="16"/>
      <color indexed="12"/>
      <name val="新細明體"/>
      <family val="1"/>
    </font>
    <font>
      <b/>
      <sz val="12"/>
      <color indexed="10"/>
      <name val="新細明體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4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4" fillId="0" borderId="10" xfId="0" applyNumberFormat="1" applyFont="1" applyBorder="1" applyAlignment="1" applyProtection="1">
      <alignment vertical="center" shrinkToFit="1"/>
      <protection locked="0"/>
    </xf>
    <xf numFmtId="177" fontId="4" fillId="32" borderId="10" xfId="0" applyNumberFormat="1" applyFont="1" applyFill="1" applyBorder="1" applyAlignment="1">
      <alignment vertical="center" shrinkToFit="1"/>
    </xf>
    <xf numFmtId="178" fontId="4" fillId="32" borderId="10" xfId="0" applyNumberFormat="1" applyFont="1" applyFill="1" applyBorder="1" applyAlignment="1">
      <alignment vertical="center" shrinkToFit="1"/>
    </xf>
    <xf numFmtId="177" fontId="4" fillId="0" borderId="11" xfId="0" applyNumberFormat="1" applyFont="1" applyBorder="1" applyAlignment="1" applyProtection="1">
      <alignment vertical="center" shrinkToFit="1"/>
      <protection locked="0"/>
    </xf>
    <xf numFmtId="177" fontId="4" fillId="33" borderId="10" xfId="0" applyNumberFormat="1" applyFont="1" applyFill="1" applyBorder="1" applyAlignment="1">
      <alignment vertical="center" shrinkToFit="1"/>
    </xf>
    <xf numFmtId="179" fontId="4" fillId="32" borderId="10" xfId="0" applyNumberFormat="1" applyFont="1" applyFill="1" applyBorder="1" applyAlignment="1">
      <alignment vertical="center" shrinkToFit="1"/>
    </xf>
    <xf numFmtId="178" fontId="6" fillId="32" borderId="12" xfId="0" applyNumberFormat="1" applyFont="1" applyFill="1" applyBorder="1" applyAlignment="1">
      <alignment vertical="center" shrinkToFit="1"/>
    </xf>
    <xf numFmtId="177" fontId="4" fillId="0" borderId="13" xfId="0" applyNumberFormat="1" applyFont="1" applyBorder="1" applyAlignment="1" applyProtection="1">
      <alignment vertical="center" shrinkToFit="1"/>
      <protection locked="0"/>
    </xf>
    <xf numFmtId="177" fontId="4" fillId="32" borderId="13" xfId="0" applyNumberFormat="1" applyFont="1" applyFill="1" applyBorder="1" applyAlignment="1">
      <alignment vertical="center" shrinkToFit="1"/>
    </xf>
    <xf numFmtId="178" fontId="4" fillId="32" borderId="13" xfId="0" applyNumberFormat="1" applyFont="1" applyFill="1" applyBorder="1" applyAlignment="1">
      <alignment vertical="center" shrinkToFit="1"/>
    </xf>
    <xf numFmtId="177" fontId="4" fillId="0" borderId="14" xfId="0" applyNumberFormat="1" applyFont="1" applyBorder="1" applyAlignment="1" applyProtection="1">
      <alignment vertical="center" shrinkToFit="1"/>
      <protection locked="0"/>
    </xf>
    <xf numFmtId="179" fontId="4" fillId="32" borderId="13" xfId="0" applyNumberFormat="1" applyFont="1" applyFill="1" applyBorder="1" applyAlignment="1">
      <alignment vertical="center" shrinkToFit="1"/>
    </xf>
    <xf numFmtId="177" fontId="4" fillId="0" borderId="15" xfId="0" applyNumberFormat="1" applyFont="1" applyBorder="1" applyAlignment="1" applyProtection="1">
      <alignment vertical="center" shrinkToFit="1"/>
      <protection locked="0"/>
    </xf>
    <xf numFmtId="177" fontId="4" fillId="32" borderId="15" xfId="0" applyNumberFormat="1" applyFont="1" applyFill="1" applyBorder="1" applyAlignment="1">
      <alignment vertical="center" shrinkToFit="1"/>
    </xf>
    <xf numFmtId="178" fontId="4" fillId="32" borderId="15" xfId="0" applyNumberFormat="1" applyFont="1" applyFill="1" applyBorder="1" applyAlignment="1">
      <alignment vertical="center" shrinkToFit="1"/>
    </xf>
    <xf numFmtId="177" fontId="4" fillId="0" borderId="16" xfId="0" applyNumberFormat="1" applyFont="1" applyBorder="1" applyAlignment="1" applyProtection="1">
      <alignment vertical="center" shrinkToFit="1"/>
      <protection locked="0"/>
    </xf>
    <xf numFmtId="179" fontId="4" fillId="32" borderId="15" xfId="0" applyNumberFormat="1" applyFont="1" applyFill="1" applyBorder="1" applyAlignment="1">
      <alignment vertical="center" shrinkToFit="1"/>
    </xf>
    <xf numFmtId="177" fontId="4" fillId="33" borderId="15" xfId="0" applyNumberFormat="1" applyFont="1" applyFill="1" applyBorder="1" applyAlignment="1">
      <alignment vertical="center" shrinkToFit="1"/>
    </xf>
    <xf numFmtId="178" fontId="6" fillId="32" borderId="17" xfId="0" applyNumberFormat="1" applyFont="1" applyFill="1" applyBorder="1" applyAlignment="1">
      <alignment vertical="center" shrinkToFit="1"/>
    </xf>
    <xf numFmtId="0" fontId="3" fillId="34" borderId="18" xfId="0" applyFont="1" applyFill="1" applyBorder="1" applyAlignment="1">
      <alignment vertical="justify" wrapText="1"/>
    </xf>
    <xf numFmtId="0" fontId="3" fillId="34" borderId="0" xfId="0" applyFont="1" applyFill="1" applyBorder="1" applyAlignment="1">
      <alignment vertical="justify" wrapText="1"/>
    </xf>
    <xf numFmtId="0" fontId="3" fillId="34" borderId="19" xfId="0" applyFont="1" applyFill="1" applyBorder="1" applyAlignment="1">
      <alignment vertical="justify" wrapText="1"/>
    </xf>
    <xf numFmtId="0" fontId="3" fillId="34" borderId="20" xfId="0" applyFont="1" applyFill="1" applyBorder="1" applyAlignment="1">
      <alignment vertical="justify" wrapText="1"/>
    </xf>
    <xf numFmtId="0" fontId="3" fillId="34" borderId="21" xfId="0" applyFont="1" applyFill="1" applyBorder="1" applyAlignment="1">
      <alignment vertical="justify" wrapText="1"/>
    </xf>
    <xf numFmtId="0" fontId="0" fillId="34" borderId="22" xfId="0" applyFill="1" applyBorder="1" applyAlignment="1">
      <alignment horizontal="left" vertical="center"/>
    </xf>
    <xf numFmtId="0" fontId="12" fillId="32" borderId="15" xfId="0" applyFont="1" applyFill="1" applyBorder="1" applyAlignment="1">
      <alignment horizontal="center" vertical="center" wrapText="1"/>
    </xf>
    <xf numFmtId="9" fontId="12" fillId="32" borderId="17" xfId="0" applyNumberFormat="1" applyFont="1" applyFill="1" applyBorder="1" applyAlignment="1">
      <alignment horizontal="center" vertical="center" shrinkToFit="1"/>
    </xf>
    <xf numFmtId="0" fontId="12" fillId="32" borderId="16" xfId="0" applyNumberFormat="1" applyFont="1" applyFill="1" applyBorder="1" applyAlignment="1">
      <alignment horizontal="center" vertical="center" wrapText="1" shrinkToFit="1"/>
    </xf>
    <xf numFmtId="0" fontId="12" fillId="32" borderId="15" xfId="0" applyNumberFormat="1" applyFont="1" applyFill="1" applyBorder="1" applyAlignment="1">
      <alignment horizontal="center" vertical="center" wrapText="1" shrinkToFit="1"/>
    </xf>
    <xf numFmtId="9" fontId="12" fillId="32" borderId="17" xfId="0" applyNumberFormat="1" applyFont="1" applyFill="1" applyBorder="1" applyAlignment="1">
      <alignment horizontal="center" vertical="center" wrapText="1" shrinkToFit="1"/>
    </xf>
    <xf numFmtId="0" fontId="12" fillId="0" borderId="15" xfId="0" applyFont="1" applyFill="1" applyBorder="1" applyAlignment="1">
      <alignment horizontal="center" vertical="center" shrinkToFit="1"/>
    </xf>
    <xf numFmtId="178" fontId="4" fillId="32" borderId="12" xfId="0" applyNumberFormat="1" applyFont="1" applyFill="1" applyBorder="1" applyAlignment="1">
      <alignment horizontal="center" vertical="center" shrinkToFit="1"/>
    </xf>
    <xf numFmtId="178" fontId="4" fillId="32" borderId="23" xfId="0" applyNumberFormat="1" applyFont="1" applyFill="1" applyBorder="1" applyAlignment="1">
      <alignment horizontal="center" vertical="center" shrinkToFit="1"/>
    </xf>
    <xf numFmtId="178" fontId="4" fillId="32" borderId="17" xfId="0" applyNumberFormat="1" applyFont="1" applyFill="1" applyBorder="1" applyAlignment="1">
      <alignment horizontal="center" vertical="center" shrinkToFit="1"/>
    </xf>
    <xf numFmtId="178" fontId="5" fillId="33" borderId="12" xfId="0" applyNumberFormat="1" applyFont="1" applyFill="1" applyBorder="1" applyAlignment="1">
      <alignment horizontal="center" vertical="center" shrinkToFit="1"/>
    </xf>
    <xf numFmtId="178" fontId="5" fillId="33" borderId="17" xfId="0" applyNumberFormat="1" applyFont="1" applyFill="1" applyBorder="1" applyAlignment="1">
      <alignment horizontal="center" vertical="center" shrinkToFit="1"/>
    </xf>
    <xf numFmtId="177" fontId="4" fillId="35" borderId="24" xfId="0" applyNumberFormat="1" applyFont="1" applyFill="1" applyBorder="1" applyAlignment="1">
      <alignment horizontal="center" vertical="center" shrinkToFit="1"/>
    </xf>
    <xf numFmtId="177" fontId="4" fillId="35" borderId="25" xfId="0" applyNumberFormat="1" applyFont="1" applyFill="1" applyBorder="1" applyAlignment="1">
      <alignment horizontal="center" vertical="center" shrinkToFit="1"/>
    </xf>
    <xf numFmtId="177" fontId="4" fillId="35" borderId="26" xfId="0" applyNumberFormat="1" applyFont="1" applyFill="1" applyBorder="1" applyAlignment="1">
      <alignment horizontal="center" vertical="center" shrinkToFit="1"/>
    </xf>
    <xf numFmtId="177" fontId="4" fillId="35" borderId="27" xfId="0" applyNumberFormat="1" applyFont="1" applyFill="1" applyBorder="1" applyAlignment="1">
      <alignment horizontal="center" vertical="center" shrinkToFit="1"/>
    </xf>
    <xf numFmtId="177" fontId="4" fillId="0" borderId="28" xfId="0" applyNumberFormat="1" applyFont="1" applyBorder="1" applyAlignment="1" applyProtection="1">
      <alignment vertical="center" shrinkToFit="1"/>
      <protection locked="0"/>
    </xf>
    <xf numFmtId="177" fontId="4" fillId="32" borderId="29" xfId="0" applyNumberFormat="1" applyFont="1" applyFill="1" applyBorder="1" applyAlignment="1">
      <alignment vertical="center" shrinkToFit="1"/>
    </xf>
    <xf numFmtId="178" fontId="4" fillId="32" borderId="29" xfId="0" applyNumberFormat="1" applyFont="1" applyFill="1" applyBorder="1" applyAlignment="1">
      <alignment vertical="center" shrinkToFit="1"/>
    </xf>
    <xf numFmtId="178" fontId="4" fillId="32" borderId="30" xfId="0" applyNumberFormat="1" applyFont="1" applyFill="1" applyBorder="1" applyAlignment="1">
      <alignment horizontal="center" vertical="center" shrinkToFit="1"/>
    </xf>
    <xf numFmtId="177" fontId="4" fillId="0" borderId="31" xfId="0" applyNumberFormat="1" applyFont="1" applyBorder="1" applyAlignment="1" applyProtection="1">
      <alignment vertical="center" shrinkToFit="1"/>
      <protection locked="0"/>
    </xf>
    <xf numFmtId="177" fontId="4" fillId="0" borderId="21" xfId="0" applyNumberFormat="1" applyFont="1" applyBorder="1" applyAlignment="1" applyProtection="1">
      <alignment vertical="center" shrinkToFit="1"/>
      <protection locked="0"/>
    </xf>
    <xf numFmtId="177" fontId="4" fillId="32" borderId="32" xfId="0" applyNumberFormat="1" applyFont="1" applyFill="1" applyBorder="1" applyAlignment="1">
      <alignment vertical="center" shrinkToFit="1"/>
    </xf>
    <xf numFmtId="178" fontId="4" fillId="32" borderId="32" xfId="0" applyNumberFormat="1" applyFont="1" applyFill="1" applyBorder="1" applyAlignment="1">
      <alignment vertical="center" shrinkToFit="1"/>
    </xf>
    <xf numFmtId="178" fontId="4" fillId="32" borderId="33" xfId="0" applyNumberFormat="1" applyFont="1" applyFill="1" applyBorder="1" applyAlignment="1">
      <alignment horizontal="center" vertical="center" shrinkToFit="1"/>
    </xf>
    <xf numFmtId="49" fontId="3" fillId="34" borderId="0" xfId="0" applyNumberFormat="1" applyFont="1" applyFill="1" applyBorder="1" applyAlignment="1">
      <alignment vertical="justify" wrapText="1"/>
    </xf>
    <xf numFmtId="49" fontId="3" fillId="34" borderId="21" xfId="0" applyNumberFormat="1" applyFont="1" applyFill="1" applyBorder="1" applyAlignment="1">
      <alignment vertical="justify" wrapText="1"/>
    </xf>
    <xf numFmtId="49" fontId="3" fillId="34" borderId="20" xfId="0" applyNumberFormat="1" applyFont="1" applyFill="1" applyBorder="1" applyAlignment="1">
      <alignment vertical="justify" wrapText="1"/>
    </xf>
    <xf numFmtId="49" fontId="0" fillId="34" borderId="22" xfId="0" applyNumberFormat="1" applyFill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34" borderId="22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177" fontId="4" fillId="33" borderId="29" xfId="0" applyNumberFormat="1" applyFont="1" applyFill="1" applyBorder="1" applyAlignment="1">
      <alignment vertical="center" shrinkToFit="1"/>
    </xf>
    <xf numFmtId="178" fontId="5" fillId="33" borderId="30" xfId="0" applyNumberFormat="1" applyFont="1" applyFill="1" applyBorder="1" applyAlignment="1">
      <alignment horizontal="center" vertical="center" shrinkToFit="1"/>
    </xf>
    <xf numFmtId="177" fontId="4" fillId="0" borderId="29" xfId="0" applyNumberFormat="1" applyFont="1" applyBorder="1" applyAlignment="1" applyProtection="1">
      <alignment vertical="center" shrinkToFit="1"/>
      <protection locked="0"/>
    </xf>
    <xf numFmtId="179" fontId="4" fillId="32" borderId="29" xfId="0" applyNumberFormat="1" applyFont="1" applyFill="1" applyBorder="1" applyAlignment="1">
      <alignment vertical="center" shrinkToFit="1"/>
    </xf>
    <xf numFmtId="178" fontId="6" fillId="32" borderId="30" xfId="0" applyNumberFormat="1" applyFont="1" applyFill="1" applyBorder="1" applyAlignment="1">
      <alignment vertical="center" shrinkToFit="1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15" xfId="0" applyNumberFormat="1" applyBorder="1" applyAlignment="1" applyProtection="1">
      <alignment vertical="center"/>
      <protection locked="0"/>
    </xf>
    <xf numFmtId="177" fontId="4" fillId="36" borderId="11" xfId="0" applyNumberFormat="1" applyFont="1" applyFill="1" applyBorder="1" applyAlignment="1" applyProtection="1">
      <alignment vertical="center" shrinkToFit="1"/>
      <protection locked="0"/>
    </xf>
    <xf numFmtId="177" fontId="4" fillId="0" borderId="32" xfId="0" applyNumberFormat="1" applyFont="1" applyBorder="1" applyAlignment="1" applyProtection="1">
      <alignment vertical="center" shrinkToFit="1"/>
      <protection locked="0"/>
    </xf>
    <xf numFmtId="49" fontId="9" fillId="37" borderId="23" xfId="0" applyNumberFormat="1" applyFont="1" applyFill="1" applyBorder="1" applyAlignment="1">
      <alignment vertical="center"/>
    </xf>
    <xf numFmtId="49" fontId="9" fillId="37" borderId="17" xfId="0" applyNumberFormat="1" applyFont="1" applyFill="1" applyBorder="1" applyAlignment="1">
      <alignment vertical="center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49" fontId="9" fillId="38" borderId="35" xfId="0" applyNumberFormat="1" applyFont="1" applyFill="1" applyBorder="1" applyAlignment="1">
      <alignment vertical="center"/>
    </xf>
    <xf numFmtId="0" fontId="9" fillId="37" borderId="23" xfId="0" applyFont="1" applyFill="1" applyBorder="1" applyAlignment="1">
      <alignment horizontal="left" vertical="center"/>
    </xf>
    <xf numFmtId="0" fontId="9" fillId="37" borderId="17" xfId="0" applyFont="1" applyFill="1" applyBorder="1" applyAlignment="1">
      <alignment horizontal="left" vertical="center"/>
    </xf>
    <xf numFmtId="0" fontId="9" fillId="37" borderId="12" xfId="0" applyFont="1" applyFill="1" applyBorder="1" applyAlignment="1">
      <alignment horizontal="left" vertical="center"/>
    </xf>
    <xf numFmtId="49" fontId="9" fillId="38" borderId="35" xfId="0" applyNumberFormat="1" applyFont="1" applyFill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36" xfId="0" applyFill="1" applyBorder="1" applyAlignment="1">
      <alignment vertical="top" wrapText="1"/>
    </xf>
    <xf numFmtId="0" fontId="3" fillId="4" borderId="19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36" xfId="0" applyFont="1" applyFill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8" xfId="0" applyBorder="1" applyAlignment="1">
      <alignment vertical="center"/>
    </xf>
    <xf numFmtId="0" fontId="12" fillId="39" borderId="40" xfId="0" applyFont="1" applyFill="1" applyBorder="1" applyAlignment="1">
      <alignment horizontal="center" vertical="center" wrapText="1"/>
    </xf>
    <xf numFmtId="0" fontId="12" fillId="39" borderId="4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/>
    </xf>
    <xf numFmtId="0" fontId="8" fillId="0" borderId="0" xfId="0" applyFont="1" applyAlignment="1" applyProtection="1">
      <alignment vertical="center" shrinkToFit="1"/>
      <protection/>
    </xf>
    <xf numFmtId="0" fontId="9" fillId="0" borderId="0" xfId="0" applyFont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2" fillId="0" borderId="3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 applyProtection="1">
      <alignment vertical="center"/>
      <protection locked="0"/>
    </xf>
    <xf numFmtId="14" fontId="3" fillId="0" borderId="42" xfId="0" applyNumberFormat="1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14" fontId="7" fillId="0" borderId="42" xfId="0" applyNumberFormat="1" applyFont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8" fillId="40" borderId="0" xfId="0" applyFont="1" applyFill="1" applyAlignment="1" applyProtection="1">
      <alignment horizontal="left" vertical="center"/>
      <protection/>
    </xf>
    <xf numFmtId="0" fontId="9" fillId="40" borderId="0" xfId="0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8" fillId="36" borderId="0" xfId="0" applyFont="1" applyFill="1" applyBorder="1" applyAlignment="1" applyProtection="1">
      <alignment vertical="center" shrinkToFit="1"/>
      <protection/>
    </xf>
    <xf numFmtId="0" fontId="9" fillId="36" borderId="0" xfId="0" applyFont="1" applyFill="1" applyBorder="1" applyAlignment="1" applyProtection="1">
      <alignment vertical="center" shrinkToFit="1"/>
      <protection/>
    </xf>
    <xf numFmtId="0" fontId="0" fillId="36" borderId="0" xfId="0" applyFill="1" applyBorder="1" applyAlignment="1">
      <alignment vertical="center" shrinkToFit="1"/>
    </xf>
    <xf numFmtId="49" fontId="9" fillId="38" borderId="44" xfId="0" applyNumberFormat="1" applyFont="1" applyFill="1" applyBorder="1" applyAlignment="1">
      <alignment vertical="center"/>
    </xf>
    <xf numFmtId="49" fontId="9" fillId="38" borderId="35" xfId="0" applyNumberFormat="1" applyFont="1" applyFill="1" applyBorder="1" applyAlignment="1" applyProtection="1">
      <alignment horizontal="left" vertical="center" shrinkToFit="1"/>
      <protection locked="0"/>
    </xf>
    <xf numFmtId="49" fontId="9" fillId="37" borderId="23" xfId="0" applyNumberFormat="1" applyFont="1" applyFill="1" applyBorder="1" applyAlignment="1" applyProtection="1">
      <alignment horizontal="left" vertical="center" shrinkToFit="1"/>
      <protection locked="0"/>
    </xf>
    <xf numFmtId="49" fontId="9" fillId="38" borderId="44" xfId="0" applyNumberFormat="1" applyFont="1" applyFill="1" applyBorder="1" applyAlignment="1" applyProtection="1">
      <alignment horizontal="left" vertical="center" shrinkToFit="1"/>
      <protection locked="0"/>
    </xf>
    <xf numFmtId="49" fontId="9" fillId="37" borderId="17" xfId="0" applyNumberFormat="1" applyFont="1" applyFill="1" applyBorder="1" applyAlignment="1" applyProtection="1">
      <alignment horizontal="left" vertical="center" shrinkToFit="1"/>
      <protection locked="0"/>
    </xf>
    <xf numFmtId="49" fontId="9" fillId="37" borderId="23" xfId="0" applyNumberFormat="1" applyFont="1" applyFill="1" applyBorder="1" applyAlignment="1">
      <alignment horizontal="left" vertical="center"/>
    </xf>
    <xf numFmtId="49" fontId="9" fillId="37" borderId="17" xfId="0" applyNumberFormat="1" applyFont="1" applyFill="1" applyBorder="1" applyAlignment="1" applyProtection="1">
      <alignment vertical="center" shrinkToFit="1"/>
      <protection locked="0"/>
    </xf>
    <xf numFmtId="0" fontId="9" fillId="38" borderId="35" xfId="0" applyFont="1" applyFill="1" applyBorder="1" applyAlignment="1">
      <alignment/>
    </xf>
    <xf numFmtId="0" fontId="9" fillId="37" borderId="23" xfId="0" applyFont="1" applyFill="1" applyBorder="1" applyAlignment="1">
      <alignment/>
    </xf>
    <xf numFmtId="0" fontId="9" fillId="38" borderId="44" xfId="0" applyFont="1" applyFill="1" applyBorder="1" applyAlignment="1">
      <alignment/>
    </xf>
    <xf numFmtId="0" fontId="9" fillId="37" borderId="17" xfId="0" applyFont="1" applyFill="1" applyBorder="1" applyAlignment="1">
      <alignment/>
    </xf>
    <xf numFmtId="49" fontId="9" fillId="38" borderId="44" xfId="0" applyNumberFormat="1" applyFont="1" applyFill="1" applyBorder="1" applyAlignment="1">
      <alignment horizontal="left" vertical="center"/>
    </xf>
    <xf numFmtId="49" fontId="9" fillId="38" borderId="44" xfId="0" applyNumberFormat="1" applyFont="1" applyFill="1" applyBorder="1" applyAlignment="1" applyProtection="1">
      <alignment vertical="center" shrinkToFit="1"/>
      <protection locked="0"/>
    </xf>
    <xf numFmtId="0" fontId="9" fillId="38" borderId="35" xfId="0" applyFont="1" applyFill="1" applyBorder="1" applyAlignment="1">
      <alignment horizontal="left" vertical="center"/>
    </xf>
    <xf numFmtId="0" fontId="9" fillId="38" borderId="44" xfId="0" applyFont="1" applyFill="1" applyBorder="1" applyAlignment="1">
      <alignment horizontal="left" vertical="center"/>
    </xf>
    <xf numFmtId="0" fontId="9" fillId="38" borderId="45" xfId="0" applyFont="1" applyFill="1" applyBorder="1" applyAlignment="1">
      <alignment horizontal="left" vertical="center"/>
    </xf>
    <xf numFmtId="49" fontId="9" fillId="38" borderId="35" xfId="0" applyNumberFormat="1" applyFont="1" applyFill="1" applyBorder="1" applyAlignment="1" applyProtection="1">
      <alignment vertical="center" shrinkToFit="1"/>
      <protection locked="0"/>
    </xf>
    <xf numFmtId="49" fontId="9" fillId="37" borderId="23" xfId="0" applyNumberFormat="1" applyFont="1" applyFill="1" applyBorder="1" applyAlignment="1" applyProtection="1">
      <alignment vertical="center" shrinkToFit="1"/>
      <protection locked="0"/>
    </xf>
    <xf numFmtId="0" fontId="9" fillId="37" borderId="23" xfId="0" applyFont="1" applyFill="1" applyBorder="1" applyAlignment="1">
      <alignment vertical="center"/>
    </xf>
    <xf numFmtId="49" fontId="9" fillId="37" borderId="12" xfId="0" applyNumberFormat="1" applyFont="1" applyFill="1" applyBorder="1" applyAlignment="1" applyProtection="1">
      <alignment vertical="center" shrinkToFit="1"/>
      <protection locked="0"/>
    </xf>
    <xf numFmtId="176" fontId="9" fillId="37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>
      <alignment vertical="center"/>
    </xf>
    <xf numFmtId="177" fontId="4" fillId="32" borderId="42" xfId="0" applyNumberFormat="1" applyFont="1" applyFill="1" applyBorder="1" applyAlignment="1">
      <alignment vertical="center" shrinkToFit="1"/>
    </xf>
    <xf numFmtId="178" fontId="4" fillId="32" borderId="42" xfId="0" applyNumberFormat="1" applyFont="1" applyFill="1" applyBorder="1" applyAlignment="1">
      <alignment vertical="center" shrinkToFit="1"/>
    </xf>
    <xf numFmtId="178" fontId="4" fillId="32" borderId="43" xfId="0" applyNumberFormat="1" applyFont="1" applyFill="1" applyBorder="1" applyAlignment="1">
      <alignment horizontal="center" vertical="center" shrinkToFit="1"/>
    </xf>
    <xf numFmtId="177" fontId="4" fillId="33" borderId="42" xfId="0" applyNumberFormat="1" applyFont="1" applyFill="1" applyBorder="1" applyAlignment="1">
      <alignment vertical="center" shrinkToFit="1"/>
    </xf>
    <xf numFmtId="178" fontId="5" fillId="33" borderId="43" xfId="0" applyNumberFormat="1" applyFont="1" applyFill="1" applyBorder="1" applyAlignment="1">
      <alignment horizontal="center" vertical="center" shrinkToFit="1"/>
    </xf>
    <xf numFmtId="177" fontId="0" fillId="0" borderId="31" xfId="0" applyNumberFormat="1" applyBorder="1" applyAlignment="1" applyProtection="1">
      <alignment vertical="center"/>
      <protection locked="0"/>
    </xf>
    <xf numFmtId="177" fontId="0" fillId="0" borderId="42" xfId="0" applyNumberFormat="1" applyBorder="1" applyAlignment="1" applyProtection="1">
      <alignment vertical="center"/>
      <protection locked="0"/>
    </xf>
    <xf numFmtId="179" fontId="4" fillId="32" borderId="42" xfId="0" applyNumberFormat="1" applyFont="1" applyFill="1" applyBorder="1" applyAlignment="1">
      <alignment vertical="center" shrinkToFit="1"/>
    </xf>
    <xf numFmtId="178" fontId="6" fillId="32" borderId="43" xfId="0" applyNumberFormat="1" applyFont="1" applyFill="1" applyBorder="1" applyAlignment="1">
      <alignment vertical="center" shrinkToFit="1"/>
    </xf>
    <xf numFmtId="177" fontId="4" fillId="35" borderId="41" xfId="0" applyNumberFormat="1" applyFont="1" applyFill="1" applyBorder="1" applyAlignment="1">
      <alignment horizontal="center" vertical="center" shrinkToFit="1"/>
    </xf>
    <xf numFmtId="177" fontId="4" fillId="32" borderId="46" xfId="0" applyNumberFormat="1" applyFont="1" applyFill="1" applyBorder="1" applyAlignment="1">
      <alignment vertical="center" shrinkToFit="1"/>
    </xf>
    <xf numFmtId="178" fontId="4" fillId="32" borderId="46" xfId="0" applyNumberFormat="1" applyFont="1" applyFill="1" applyBorder="1" applyAlignment="1">
      <alignment vertical="center" shrinkToFit="1"/>
    </xf>
    <xf numFmtId="178" fontId="4" fillId="32" borderId="47" xfId="0" applyNumberFormat="1" applyFont="1" applyFill="1" applyBorder="1" applyAlignment="1">
      <alignment horizontal="center" vertical="center" shrinkToFit="1"/>
    </xf>
    <xf numFmtId="177" fontId="4" fillId="33" borderId="46" xfId="0" applyNumberFormat="1" applyFont="1" applyFill="1" applyBorder="1" applyAlignment="1">
      <alignment vertical="center" shrinkToFit="1"/>
    </xf>
    <xf numFmtId="178" fontId="5" fillId="33" borderId="47" xfId="0" applyNumberFormat="1" applyFont="1" applyFill="1" applyBorder="1" applyAlignment="1">
      <alignment horizontal="center" vertical="center" shrinkToFit="1"/>
    </xf>
    <xf numFmtId="177" fontId="0" fillId="0" borderId="21" xfId="0" applyNumberFormat="1" applyBorder="1" applyAlignment="1" applyProtection="1">
      <alignment vertical="center"/>
      <protection locked="0"/>
    </xf>
    <xf numFmtId="177" fontId="0" fillId="0" borderId="46" xfId="0" applyNumberFormat="1" applyBorder="1" applyAlignment="1" applyProtection="1">
      <alignment vertical="center"/>
      <protection locked="0"/>
    </xf>
    <xf numFmtId="179" fontId="4" fillId="32" borderId="46" xfId="0" applyNumberFormat="1" applyFont="1" applyFill="1" applyBorder="1" applyAlignment="1">
      <alignment vertical="center" shrinkToFit="1"/>
    </xf>
    <xf numFmtId="178" fontId="6" fillId="32" borderId="47" xfId="0" applyNumberFormat="1" applyFont="1" applyFill="1" applyBorder="1" applyAlignment="1">
      <alignment vertical="center" shrinkToFit="1"/>
    </xf>
    <xf numFmtId="177" fontId="4" fillId="35" borderId="40" xfId="0" applyNumberFormat="1" applyFont="1" applyFill="1" applyBorder="1" applyAlignment="1">
      <alignment horizontal="center" vertical="center" shrinkToFit="1"/>
    </xf>
    <xf numFmtId="0" fontId="12" fillId="35" borderId="4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shrinkToFi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49" fontId="9" fillId="38" borderId="45" xfId="0" applyNumberFormat="1" applyFont="1" applyFill="1" applyBorder="1" applyAlignment="1">
      <alignment vertical="center"/>
    </xf>
    <xf numFmtId="49" fontId="9" fillId="37" borderId="12" xfId="0" applyNumberFormat="1" applyFont="1" applyFill="1" applyBorder="1" applyAlignment="1">
      <alignment vertical="center"/>
    </xf>
    <xf numFmtId="49" fontId="9" fillId="38" borderId="45" xfId="0" applyNumberFormat="1" applyFont="1" applyFill="1" applyBorder="1" applyAlignment="1" applyProtection="1">
      <alignment horizontal="left" vertical="center" shrinkToFit="1"/>
      <protection locked="0"/>
    </xf>
    <xf numFmtId="49" fontId="9" fillId="37" borderId="12" xfId="0" applyNumberFormat="1" applyFont="1" applyFill="1" applyBorder="1" applyAlignment="1" applyProtection="1">
      <alignment horizontal="left" vertical="center" shrinkToFit="1"/>
      <protection locked="0"/>
    </xf>
    <xf numFmtId="49" fontId="3" fillId="35" borderId="49" xfId="0" applyNumberFormat="1" applyFont="1" applyFill="1" applyBorder="1" applyAlignment="1">
      <alignment horizontal="center" vertical="center" wrapText="1"/>
    </xf>
    <xf numFmtId="49" fontId="3" fillId="35" borderId="50" xfId="0" applyNumberFormat="1" applyFont="1" applyFill="1" applyBorder="1" applyAlignment="1">
      <alignment horizontal="center" vertical="center" wrapText="1"/>
    </xf>
    <xf numFmtId="49" fontId="9" fillId="38" borderId="35" xfId="0" applyNumberFormat="1" applyFont="1" applyFill="1" applyBorder="1" applyAlignment="1" applyProtection="1">
      <alignment horizontal="center" vertical="center" shrinkToFit="1"/>
      <protection locked="0"/>
    </xf>
    <xf numFmtId="49" fontId="9" fillId="37" borderId="23" xfId="0" applyNumberFormat="1" applyFont="1" applyFill="1" applyBorder="1" applyAlignment="1" applyProtection="1">
      <alignment horizontal="center" vertical="center" shrinkToFit="1"/>
      <protection locked="0"/>
    </xf>
    <xf numFmtId="49" fontId="9" fillId="38" borderId="44" xfId="0" applyNumberFormat="1" applyFont="1" applyFill="1" applyBorder="1" applyAlignment="1" applyProtection="1">
      <alignment horizontal="center" vertical="center" shrinkToFit="1"/>
      <protection locked="0"/>
    </xf>
    <xf numFmtId="49" fontId="9" fillId="37" borderId="17" xfId="0" applyNumberFormat="1" applyFont="1" applyFill="1" applyBorder="1" applyAlignment="1" applyProtection="1">
      <alignment horizontal="center" vertical="center" shrinkToFit="1"/>
      <protection locked="0"/>
    </xf>
    <xf numFmtId="49" fontId="9" fillId="38" borderId="45" xfId="0" applyNumberFormat="1" applyFont="1" applyFill="1" applyBorder="1" applyAlignment="1" applyProtection="1">
      <alignment horizontal="center" vertical="center" shrinkToFit="1"/>
      <protection locked="0"/>
    </xf>
    <xf numFmtId="49" fontId="9" fillId="37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38" borderId="45" xfId="0" applyFont="1" applyFill="1" applyBorder="1" applyAlignment="1">
      <alignment/>
    </xf>
    <xf numFmtId="0" fontId="9" fillId="37" borderId="12" xfId="0" applyFont="1" applyFill="1" applyBorder="1" applyAlignment="1">
      <alignment/>
    </xf>
    <xf numFmtId="49" fontId="9" fillId="38" borderId="45" xfId="0" applyNumberFormat="1" applyFont="1" applyFill="1" applyBorder="1" applyAlignment="1" applyProtection="1">
      <alignment vertical="center" shrinkToFit="1"/>
      <protection locked="0"/>
    </xf>
    <xf numFmtId="49" fontId="3" fillId="35" borderId="49" xfId="0" applyNumberFormat="1" applyFont="1" applyFill="1" applyBorder="1" applyAlignment="1">
      <alignment vertical="center" wrapText="1"/>
    </xf>
    <xf numFmtId="49" fontId="3" fillId="35" borderId="50" xfId="0" applyNumberFormat="1" applyFont="1" applyFill="1" applyBorder="1" applyAlignment="1">
      <alignment vertical="center" wrapText="1"/>
    </xf>
    <xf numFmtId="49" fontId="9" fillId="37" borderId="17" xfId="0" applyNumberFormat="1" applyFont="1" applyFill="1" applyBorder="1" applyAlignment="1">
      <alignment horizontal="left" vertical="center"/>
    </xf>
    <xf numFmtId="49" fontId="9" fillId="38" borderId="45" xfId="0" applyNumberFormat="1" applyFont="1" applyFill="1" applyBorder="1" applyAlignment="1">
      <alignment horizontal="left" vertical="center"/>
    </xf>
    <xf numFmtId="49" fontId="9" fillId="37" borderId="12" xfId="0" applyNumberFormat="1" applyFont="1" applyFill="1" applyBorder="1" applyAlignment="1">
      <alignment horizontal="left" vertical="center"/>
    </xf>
    <xf numFmtId="0" fontId="9" fillId="38" borderId="35" xfId="0" applyFont="1" applyFill="1" applyBorder="1" applyAlignment="1">
      <alignment vertical="center"/>
    </xf>
    <xf numFmtId="176" fontId="9" fillId="38" borderId="35" xfId="0" applyNumberFormat="1" applyFont="1" applyFill="1" applyBorder="1" applyAlignment="1" applyProtection="1">
      <alignment horizontal="center" vertical="center" shrinkToFit="1"/>
      <protection locked="0"/>
    </xf>
    <xf numFmtId="0" fontId="9" fillId="38" borderId="44" xfId="0" applyFont="1" applyFill="1" applyBorder="1" applyAlignment="1" applyProtection="1">
      <alignment vertical="center" shrinkToFit="1"/>
      <protection locked="0"/>
    </xf>
    <xf numFmtId="0" fontId="9" fillId="37" borderId="17" xfId="0" applyFont="1" applyFill="1" applyBorder="1" applyAlignment="1" applyProtection="1">
      <alignment vertical="center" shrinkToFit="1"/>
      <protection locked="0"/>
    </xf>
    <xf numFmtId="0" fontId="9" fillId="7" borderId="51" xfId="0" applyFont="1" applyFill="1" applyBorder="1" applyAlignment="1">
      <alignment/>
    </xf>
    <xf numFmtId="0" fontId="9" fillId="7" borderId="52" xfId="0" applyFont="1" applyFill="1" applyBorder="1" applyAlignment="1">
      <alignment/>
    </xf>
    <xf numFmtId="0" fontId="9" fillId="7" borderId="53" xfId="0" applyFont="1" applyFill="1" applyBorder="1" applyAlignment="1">
      <alignment/>
    </xf>
    <xf numFmtId="49" fontId="9" fillId="7" borderId="52" xfId="0" applyNumberFormat="1" applyFont="1" applyFill="1" applyBorder="1" applyAlignment="1">
      <alignment vertical="center"/>
    </xf>
    <xf numFmtId="49" fontId="9" fillId="7" borderId="53" xfId="0" applyNumberFormat="1" applyFont="1" applyFill="1" applyBorder="1" applyAlignment="1">
      <alignment vertical="center"/>
    </xf>
    <xf numFmtId="49" fontId="9" fillId="7" borderId="51" xfId="0" applyNumberFormat="1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2" xfId="0" applyFill="1" applyBorder="1" applyAlignment="1" applyProtection="1">
      <alignment vertical="center"/>
      <protection locked="0"/>
    </xf>
    <xf numFmtId="14" fontId="3" fillId="0" borderId="42" xfId="0" applyNumberFormat="1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 applyProtection="1">
      <alignment vertical="center"/>
      <protection locked="0"/>
    </xf>
    <xf numFmtId="14" fontId="7" fillId="0" borderId="42" xfId="0" applyNumberFormat="1" applyFont="1" applyFill="1" applyBorder="1" applyAlignment="1" applyProtection="1">
      <alignment vertical="center"/>
      <protection locked="0"/>
    </xf>
    <xf numFmtId="0" fontId="0" fillId="0" borderId="43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8" fillId="0" borderId="44" xfId="0" applyFont="1" applyFill="1" applyBorder="1" applyAlignment="1" applyProtection="1">
      <alignment horizontal="left" vertical="center"/>
      <protection/>
    </xf>
    <xf numFmtId="0" fontId="9" fillId="0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54" xfId="0" applyFont="1" applyFill="1" applyBorder="1" applyAlignment="1" applyProtection="1">
      <alignment vertical="center"/>
      <protection locked="0"/>
    </xf>
    <xf numFmtId="14" fontId="7" fillId="0" borderId="55" xfId="0" applyNumberFormat="1" applyFont="1" applyFill="1" applyBorder="1" applyAlignment="1" applyProtection="1">
      <alignment vertical="center"/>
      <protection locked="0"/>
    </xf>
    <xf numFmtId="0" fontId="9" fillId="0" borderId="44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3" fillId="0" borderId="49" xfId="0" applyFon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6" xfId="0" applyFill="1" applyBorder="1" applyAlignment="1" applyProtection="1">
      <alignment vertical="center"/>
      <protection locked="0"/>
    </xf>
    <xf numFmtId="14" fontId="3" fillId="0" borderId="56" xfId="0" applyNumberFormat="1" applyFont="1" applyFill="1" applyBorder="1" applyAlignment="1" applyProtection="1">
      <alignment vertical="center"/>
      <protection locked="0"/>
    </xf>
    <xf numFmtId="0" fontId="3" fillId="0" borderId="56" xfId="0" applyFont="1" applyFill="1" applyBorder="1" applyAlignment="1" applyProtection="1">
      <alignment vertical="center"/>
      <protection locked="0"/>
    </xf>
    <xf numFmtId="14" fontId="7" fillId="0" borderId="56" xfId="0" applyNumberFormat="1" applyFont="1" applyFill="1" applyBorder="1" applyAlignment="1" applyProtection="1">
      <alignment vertical="center"/>
      <protection locked="0"/>
    </xf>
    <xf numFmtId="0" fontId="0" fillId="0" borderId="5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6" xfId="0" applyFill="1" applyBorder="1" applyAlignment="1" applyProtection="1">
      <alignment vertical="center"/>
      <protection locked="0"/>
    </xf>
    <xf numFmtId="14" fontId="3" fillId="0" borderId="46" xfId="0" applyNumberFormat="1" applyFont="1" applyFill="1" applyBorder="1" applyAlignment="1" applyProtection="1">
      <alignment vertical="center"/>
      <protection locked="0"/>
    </xf>
    <xf numFmtId="0" fontId="3" fillId="0" borderId="46" xfId="0" applyFont="1" applyFill="1" applyBorder="1" applyAlignment="1" applyProtection="1">
      <alignment vertical="center"/>
      <protection locked="0"/>
    </xf>
    <xf numFmtId="14" fontId="7" fillId="0" borderId="46" xfId="0" applyNumberFormat="1" applyFont="1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  <protection locked="0"/>
    </xf>
    <xf numFmtId="0" fontId="9" fillId="0" borderId="57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vertical="center"/>
      <protection/>
    </xf>
    <xf numFmtId="0" fontId="0" fillId="0" borderId="57" xfId="0" applyFill="1" applyBorder="1" applyAlignment="1">
      <alignment vertical="center"/>
    </xf>
    <xf numFmtId="0" fontId="8" fillId="0" borderId="0" xfId="0" applyFont="1" applyFill="1" applyAlignment="1" applyProtection="1">
      <alignment vertical="center" shrinkToFit="1"/>
      <protection/>
    </xf>
    <xf numFmtId="0" fontId="9" fillId="0" borderId="0" xfId="0" applyFont="1" applyFill="1" applyAlignment="1" applyProtection="1">
      <alignment vertical="center" shrinkToFit="1"/>
      <protection/>
    </xf>
    <xf numFmtId="0" fontId="0" fillId="0" borderId="0" xfId="0" applyFill="1" applyAlignment="1">
      <alignment vertical="center" shrinkToFit="1"/>
    </xf>
    <xf numFmtId="0" fontId="0" fillId="0" borderId="58" xfId="0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8"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6"/>
  <sheetViews>
    <sheetView tabSelected="1" zoomScale="110" zoomScaleNormal="110" zoomScalePageLayoutView="0" workbookViewId="0" topLeftCell="A19">
      <selection activeCell="H49" sqref="H49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8.75390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79" t="s">
        <v>71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>
        <v>108</v>
      </c>
      <c r="U1" s="82"/>
      <c r="V1" s="83" t="s">
        <v>14</v>
      </c>
      <c r="W1" s="80"/>
      <c r="X1" s="80"/>
      <c r="Y1" s="94" t="s">
        <v>70</v>
      </c>
      <c r="Z1" s="94"/>
      <c r="AA1" s="94"/>
      <c r="AB1" s="95" t="s">
        <v>13</v>
      </c>
      <c r="AC1" s="95"/>
    </row>
    <row r="2" spans="1:29" ht="19.5" customHeight="1">
      <c r="A2" s="96" t="s">
        <v>12</v>
      </c>
      <c r="B2" s="97"/>
      <c r="C2" s="98"/>
      <c r="D2" s="76"/>
      <c r="E2" s="76"/>
      <c r="F2" s="76"/>
      <c r="G2" s="76"/>
      <c r="H2" s="76"/>
      <c r="I2" s="76"/>
      <c r="J2" s="76"/>
      <c r="K2" s="76"/>
      <c r="L2" s="77" t="s">
        <v>15</v>
      </c>
      <c r="M2" s="77"/>
      <c r="N2" s="77"/>
      <c r="O2" s="75" t="s">
        <v>22</v>
      </c>
      <c r="P2" s="76"/>
      <c r="Q2" s="76"/>
      <c r="R2" s="76"/>
      <c r="S2" s="76"/>
      <c r="T2" s="76"/>
      <c r="U2" s="76"/>
      <c r="V2" s="77" t="s">
        <v>16</v>
      </c>
      <c r="W2" s="77"/>
      <c r="X2" s="77"/>
      <c r="Y2" s="76"/>
      <c r="Z2" s="76"/>
      <c r="AA2" s="76"/>
      <c r="AB2" s="76"/>
      <c r="AC2" s="78"/>
    </row>
    <row r="3" spans="1:44" ht="30.75" customHeight="1">
      <c r="A3" s="21" t="s">
        <v>9</v>
      </c>
      <c r="B3" s="22" t="s">
        <v>9</v>
      </c>
      <c r="C3" s="25" t="s">
        <v>10</v>
      </c>
      <c r="D3" s="84" t="s">
        <v>17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  <c r="S3" s="87" t="s">
        <v>21</v>
      </c>
      <c r="T3" s="88"/>
      <c r="U3" s="88"/>
      <c r="V3" s="89"/>
      <c r="W3" s="91" t="s">
        <v>18</v>
      </c>
      <c r="X3" s="92"/>
      <c r="Y3" s="92"/>
      <c r="Z3" s="92"/>
      <c r="AA3" s="92"/>
      <c r="AB3" s="93"/>
      <c r="AC3" s="99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3"/>
      <c r="B4" s="24"/>
      <c r="C4" s="2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6"/>
      <c r="S4" s="90"/>
      <c r="T4" s="88"/>
      <c r="U4" s="88"/>
      <c r="V4" s="89"/>
      <c r="W4" s="91"/>
      <c r="X4" s="92"/>
      <c r="Y4" s="92"/>
      <c r="Z4" s="92"/>
      <c r="AA4" s="92"/>
      <c r="AB4" s="93"/>
      <c r="AC4" s="9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 thickBot="1">
      <c r="A5" s="101" t="s">
        <v>11</v>
      </c>
      <c r="B5" s="102"/>
      <c r="C5" s="26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6"/>
      <c r="S5" s="90"/>
      <c r="T5" s="88"/>
      <c r="U5" s="88"/>
      <c r="V5" s="89"/>
      <c r="W5" s="91"/>
      <c r="X5" s="92"/>
      <c r="Y5" s="92"/>
      <c r="Z5" s="92"/>
      <c r="AA5" s="92"/>
      <c r="AB5" s="93"/>
      <c r="AC5" s="99"/>
    </row>
    <row r="6" spans="1:29" s="1" customFormat="1" ht="30.75" customHeight="1" thickBot="1">
      <c r="A6" s="166" t="s">
        <v>19</v>
      </c>
      <c r="B6" s="168" t="s">
        <v>7</v>
      </c>
      <c r="C6" s="169" t="s">
        <v>8</v>
      </c>
      <c r="D6" s="16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32">
        <v>12</v>
      </c>
      <c r="P6" s="27" t="s">
        <v>1</v>
      </c>
      <c r="Q6" s="27" t="s">
        <v>2</v>
      </c>
      <c r="R6" s="28">
        <v>0.6</v>
      </c>
      <c r="S6" s="29">
        <v>1</v>
      </c>
      <c r="T6" s="30">
        <v>2</v>
      </c>
      <c r="U6" s="30" t="s">
        <v>2</v>
      </c>
      <c r="V6" s="31">
        <v>0.3</v>
      </c>
      <c r="W6" s="29">
        <v>1</v>
      </c>
      <c r="X6" s="30">
        <v>2</v>
      </c>
      <c r="Y6" s="30">
        <v>3</v>
      </c>
      <c r="Z6" s="30">
        <v>4</v>
      </c>
      <c r="AA6" s="30" t="s">
        <v>2</v>
      </c>
      <c r="AB6" s="31">
        <v>0.1</v>
      </c>
      <c r="AC6" s="100"/>
    </row>
    <row r="7" spans="1:44" ht="12.75" customHeight="1">
      <c r="A7" s="194" t="s">
        <v>31</v>
      </c>
      <c r="B7" s="182" t="s">
        <v>72</v>
      </c>
      <c r="C7" s="183" t="s">
        <v>73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>
        <f aca="true" t="shared" si="0" ref="P7:P53">SUM(D7:O7)</f>
        <v>0</v>
      </c>
      <c r="Q7" s="44" t="e">
        <f aca="true" t="shared" si="1" ref="Q7:Q53">AVERAGE(D7:O7)</f>
        <v>#DIV/0!</v>
      </c>
      <c r="R7" s="45" t="e">
        <f aca="true" t="shared" si="2" ref="R7:R53">Q7*0.6</f>
        <v>#DIV/0!</v>
      </c>
      <c r="S7" s="42"/>
      <c r="T7" s="42"/>
      <c r="U7" s="58" t="e">
        <f>AVERAGE(S7:T7)</f>
        <v>#DIV/0!</v>
      </c>
      <c r="V7" s="59" t="e">
        <f>U7*0.3</f>
        <v>#DIV/0!</v>
      </c>
      <c r="W7" s="42"/>
      <c r="X7" s="60"/>
      <c r="Y7" s="60"/>
      <c r="Z7" s="60"/>
      <c r="AA7" s="61" t="e">
        <f aca="true" t="shared" si="3" ref="AA7:AA53">AVERAGE(W7:Z7)</f>
        <v>#DIV/0!</v>
      </c>
      <c r="AB7" s="62" t="e">
        <f>AA7*0.1</f>
        <v>#DIV/0!</v>
      </c>
      <c r="AC7" s="38" t="e">
        <f aca="true" t="shared" si="4" ref="AC7:AC53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195" t="s">
        <v>32</v>
      </c>
      <c r="B8" s="131" t="s">
        <v>74</v>
      </c>
      <c r="C8" s="132" t="s">
        <v>75</v>
      </c>
      <c r="D8" s="5"/>
      <c r="E8" s="66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34" t="e">
        <f t="shared" si="2"/>
        <v>#DIV/0!</v>
      </c>
      <c r="S8" s="12"/>
      <c r="T8" s="12"/>
      <c r="U8" s="6" t="e">
        <f aca="true" t="shared" si="5" ref="U8:U53">AVERAGE(S8:T8)</f>
        <v>#DIV/0!</v>
      </c>
      <c r="V8" s="36" t="e">
        <f aca="true" t="shared" si="6" ref="V8:V53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3">AA8*0.1</f>
        <v>#DIV/0!</v>
      </c>
      <c r="AC8" s="39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195" t="s">
        <v>33</v>
      </c>
      <c r="B9" s="131" t="s">
        <v>76</v>
      </c>
      <c r="C9" s="132" t="s">
        <v>77</v>
      </c>
      <c r="D9" s="5"/>
      <c r="E9" s="9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34" t="e">
        <f t="shared" si="2"/>
        <v>#DIV/0!</v>
      </c>
      <c r="S9" s="12"/>
      <c r="T9" s="12"/>
      <c r="U9" s="6" t="e">
        <f t="shared" si="5"/>
        <v>#DIV/0!</v>
      </c>
      <c r="V9" s="36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39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195" t="s">
        <v>34</v>
      </c>
      <c r="B10" s="131" t="s">
        <v>78</v>
      </c>
      <c r="C10" s="132" t="s">
        <v>79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34" t="e">
        <f t="shared" si="2"/>
        <v>#DIV/0!</v>
      </c>
      <c r="S10" s="12"/>
      <c r="T10" s="12"/>
      <c r="U10" s="6" t="e">
        <f t="shared" si="5"/>
        <v>#DIV/0!</v>
      </c>
      <c r="V10" s="36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39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196" t="s">
        <v>35</v>
      </c>
      <c r="B11" s="133" t="s">
        <v>80</v>
      </c>
      <c r="C11" s="134" t="s">
        <v>81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15">
        <f t="shared" si="0"/>
        <v>0</v>
      </c>
      <c r="Q11" s="16" t="e">
        <f t="shared" si="1"/>
        <v>#DIV/0!</v>
      </c>
      <c r="R11" s="35" t="e">
        <f t="shared" si="2"/>
        <v>#DIV/0!</v>
      </c>
      <c r="S11" s="17"/>
      <c r="T11" s="17"/>
      <c r="U11" s="19" t="e">
        <f t="shared" si="5"/>
        <v>#DIV/0!</v>
      </c>
      <c r="V11" s="37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0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194" t="s">
        <v>36</v>
      </c>
      <c r="B12" s="182" t="s">
        <v>82</v>
      </c>
      <c r="C12" s="183" t="s">
        <v>83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>
        <f t="shared" si="0"/>
        <v>0</v>
      </c>
      <c r="Q12" s="44" t="e">
        <f t="shared" si="1"/>
        <v>#DIV/0!</v>
      </c>
      <c r="R12" s="45" t="e">
        <f t="shared" si="2"/>
        <v>#DIV/0!</v>
      </c>
      <c r="S12" s="5"/>
      <c r="T12" s="5"/>
      <c r="U12" s="6" t="e">
        <f t="shared" si="5"/>
        <v>#DIV/0!</v>
      </c>
      <c r="V12" s="36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1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195" t="s">
        <v>37</v>
      </c>
      <c r="B13" s="131" t="s">
        <v>84</v>
      </c>
      <c r="C13" s="132" t="s">
        <v>85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34" t="e">
        <f t="shared" si="2"/>
        <v>#DIV/0!</v>
      </c>
      <c r="S13" s="12"/>
      <c r="T13" s="12"/>
      <c r="U13" s="6" t="e">
        <f t="shared" si="5"/>
        <v>#DIV/0!</v>
      </c>
      <c r="V13" s="36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39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195" t="s">
        <v>38</v>
      </c>
      <c r="B14" s="131" t="s">
        <v>86</v>
      </c>
      <c r="C14" s="132" t="s">
        <v>87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34" t="e">
        <f t="shared" si="2"/>
        <v>#DIV/0!</v>
      </c>
      <c r="S14" s="12"/>
      <c r="T14" s="12"/>
      <c r="U14" s="6" t="e">
        <f t="shared" si="5"/>
        <v>#DIV/0!</v>
      </c>
      <c r="V14" s="36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39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195" t="s">
        <v>39</v>
      </c>
      <c r="B15" s="131" t="s">
        <v>88</v>
      </c>
      <c r="C15" s="132" t="s">
        <v>89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34" t="e">
        <f t="shared" si="2"/>
        <v>#DIV/0!</v>
      </c>
      <c r="S15" s="12"/>
      <c r="T15" s="12"/>
      <c r="U15" s="6" t="e">
        <f t="shared" si="5"/>
        <v>#DIV/0!</v>
      </c>
      <c r="V15" s="36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39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196" t="s">
        <v>40</v>
      </c>
      <c r="B16" s="133" t="s">
        <v>90</v>
      </c>
      <c r="C16" s="134" t="s">
        <v>91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5">
        <f t="shared" si="0"/>
        <v>0</v>
      </c>
      <c r="Q16" s="16" t="e">
        <f t="shared" si="1"/>
        <v>#DIV/0!</v>
      </c>
      <c r="R16" s="35" t="e">
        <f t="shared" si="2"/>
        <v>#DIV/0!</v>
      </c>
      <c r="S16" s="17"/>
      <c r="T16" s="17"/>
      <c r="U16" s="19" t="e">
        <f t="shared" si="5"/>
        <v>#DIV/0!</v>
      </c>
      <c r="V16" s="37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0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194" t="s">
        <v>41</v>
      </c>
      <c r="B17" s="182" t="s">
        <v>92</v>
      </c>
      <c r="C17" s="183" t="s">
        <v>93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3">
        <f t="shared" si="0"/>
        <v>0</v>
      </c>
      <c r="Q17" s="44" t="e">
        <f t="shared" si="1"/>
        <v>#DIV/0!</v>
      </c>
      <c r="R17" s="45" t="e">
        <f t="shared" si="2"/>
        <v>#DIV/0!</v>
      </c>
      <c r="S17" s="5"/>
      <c r="T17" s="5"/>
      <c r="U17" s="6" t="e">
        <f t="shared" si="5"/>
        <v>#DIV/0!</v>
      </c>
      <c r="V17" s="36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1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195" t="s">
        <v>42</v>
      </c>
      <c r="B18" s="131" t="s">
        <v>94</v>
      </c>
      <c r="C18" s="132" t="s">
        <v>95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34" t="e">
        <f t="shared" si="2"/>
        <v>#DIV/0!</v>
      </c>
      <c r="S18" s="12"/>
      <c r="T18" s="12"/>
      <c r="U18" s="6" t="e">
        <f t="shared" si="5"/>
        <v>#DIV/0!</v>
      </c>
      <c r="V18" s="36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39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195" t="s">
        <v>43</v>
      </c>
      <c r="B19" s="131" t="s">
        <v>96</v>
      </c>
      <c r="C19" s="132" t="s">
        <v>97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34" t="e">
        <f t="shared" si="2"/>
        <v>#DIV/0!</v>
      </c>
      <c r="S19" s="12"/>
      <c r="T19" s="12"/>
      <c r="U19" s="6" t="e">
        <f t="shared" si="5"/>
        <v>#DIV/0!</v>
      </c>
      <c r="V19" s="36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39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195" t="s">
        <v>44</v>
      </c>
      <c r="B20" s="131" t="s">
        <v>98</v>
      </c>
      <c r="C20" s="132" t="s">
        <v>99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34" t="e">
        <f t="shared" si="2"/>
        <v>#DIV/0!</v>
      </c>
      <c r="S20" s="12"/>
      <c r="T20" s="12"/>
      <c r="U20" s="6" t="e">
        <f t="shared" si="5"/>
        <v>#DIV/0!</v>
      </c>
      <c r="V20" s="36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39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196" t="s">
        <v>45</v>
      </c>
      <c r="B21" s="133" t="s">
        <v>100</v>
      </c>
      <c r="C21" s="134" t="s">
        <v>101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15">
        <f t="shared" si="0"/>
        <v>0</v>
      </c>
      <c r="Q21" s="16" t="e">
        <f t="shared" si="1"/>
        <v>#DIV/0!</v>
      </c>
      <c r="R21" s="35" t="e">
        <f t="shared" si="2"/>
        <v>#DIV/0!</v>
      </c>
      <c r="S21" s="17"/>
      <c r="T21" s="17"/>
      <c r="U21" s="19" t="e">
        <f t="shared" si="5"/>
        <v>#DIV/0!</v>
      </c>
      <c r="V21" s="37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0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194" t="s">
        <v>46</v>
      </c>
      <c r="B22" s="182" t="s">
        <v>102</v>
      </c>
      <c r="C22" s="183" t="s">
        <v>103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3" t="e">
        <f t="shared" si="2"/>
        <v>#DIV/0!</v>
      </c>
      <c r="S22" s="5"/>
      <c r="T22" s="5"/>
      <c r="U22" s="6" t="e">
        <f t="shared" si="5"/>
        <v>#DIV/0!</v>
      </c>
      <c r="V22" s="36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1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195" t="s">
        <v>47</v>
      </c>
      <c r="B23" s="131" t="s">
        <v>104</v>
      </c>
      <c r="C23" s="132" t="s">
        <v>105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34" t="e">
        <f t="shared" si="2"/>
        <v>#DIV/0!</v>
      </c>
      <c r="S23" s="12"/>
      <c r="T23" s="12"/>
      <c r="U23" s="6" t="e">
        <f t="shared" si="5"/>
        <v>#DIV/0!</v>
      </c>
      <c r="V23" s="36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39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195" t="s">
        <v>48</v>
      </c>
      <c r="B24" s="131" t="s">
        <v>106</v>
      </c>
      <c r="C24" s="132" t="s">
        <v>107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34" t="e">
        <f t="shared" si="2"/>
        <v>#DIV/0!</v>
      </c>
      <c r="S24" s="12"/>
      <c r="T24" s="12"/>
      <c r="U24" s="6" t="e">
        <f t="shared" si="5"/>
        <v>#DIV/0!</v>
      </c>
      <c r="V24" s="36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39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195" t="s">
        <v>49</v>
      </c>
      <c r="B25" s="131" t="s">
        <v>108</v>
      </c>
      <c r="C25" s="132" t="s">
        <v>109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34" t="e">
        <f t="shared" si="2"/>
        <v>#DIV/0!</v>
      </c>
      <c r="S25" s="12"/>
      <c r="T25" s="12"/>
      <c r="U25" s="6" t="e">
        <f t="shared" si="5"/>
        <v>#DIV/0!</v>
      </c>
      <c r="V25" s="36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39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196" t="s">
        <v>50</v>
      </c>
      <c r="B26" s="133" t="s">
        <v>110</v>
      </c>
      <c r="C26" s="134" t="s">
        <v>111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17"/>
      <c r="T26" s="17"/>
      <c r="U26" s="19" t="e">
        <f t="shared" si="5"/>
        <v>#DIV/0!</v>
      </c>
      <c r="V26" s="37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0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94" t="s">
        <v>51</v>
      </c>
      <c r="B27" s="182" t="s">
        <v>112</v>
      </c>
      <c r="C27" s="183" t="s">
        <v>113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>
        <f t="shared" si="0"/>
        <v>0</v>
      </c>
      <c r="Q27" s="44" t="e">
        <f t="shared" si="1"/>
        <v>#DIV/0!</v>
      </c>
      <c r="R27" s="45" t="e">
        <f t="shared" si="2"/>
        <v>#DIV/0!</v>
      </c>
      <c r="S27" s="5"/>
      <c r="T27" s="5"/>
      <c r="U27" s="6" t="e">
        <f t="shared" si="5"/>
        <v>#DIV/0!</v>
      </c>
      <c r="V27" s="36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1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195" t="s">
        <v>52</v>
      </c>
      <c r="B28" s="131" t="s">
        <v>114</v>
      </c>
      <c r="C28" s="132" t="s">
        <v>115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34" t="e">
        <f t="shared" si="2"/>
        <v>#DIV/0!</v>
      </c>
      <c r="S28" s="12"/>
      <c r="T28" s="12"/>
      <c r="U28" s="6" t="e">
        <f t="shared" si="5"/>
        <v>#DIV/0!</v>
      </c>
      <c r="V28" s="36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39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195" t="s">
        <v>53</v>
      </c>
      <c r="B29" s="131" t="s">
        <v>116</v>
      </c>
      <c r="C29" s="132" t="s">
        <v>117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34" t="e">
        <f t="shared" si="2"/>
        <v>#DIV/0!</v>
      </c>
      <c r="S29" s="12"/>
      <c r="T29" s="12"/>
      <c r="U29" s="6" t="e">
        <f t="shared" si="5"/>
        <v>#DIV/0!</v>
      </c>
      <c r="V29" s="36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39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195" t="s">
        <v>54</v>
      </c>
      <c r="B30" s="131" t="s">
        <v>118</v>
      </c>
      <c r="C30" s="132" t="s">
        <v>119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34" t="e">
        <f t="shared" si="2"/>
        <v>#DIV/0!</v>
      </c>
      <c r="S30" s="12"/>
      <c r="T30" s="12"/>
      <c r="U30" s="6" t="e">
        <f t="shared" si="5"/>
        <v>#DIV/0!</v>
      </c>
      <c r="V30" s="36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39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196" t="s">
        <v>55</v>
      </c>
      <c r="B31" s="133" t="s">
        <v>120</v>
      </c>
      <c r="C31" s="134" t="s">
        <v>121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15">
        <f t="shared" si="0"/>
        <v>0</v>
      </c>
      <c r="Q31" s="16" t="e">
        <f t="shared" si="1"/>
        <v>#DIV/0!</v>
      </c>
      <c r="R31" s="35" t="e">
        <f t="shared" si="2"/>
        <v>#DIV/0!</v>
      </c>
      <c r="S31" s="17"/>
      <c r="T31" s="17"/>
      <c r="U31" s="19" t="e">
        <f t="shared" si="5"/>
        <v>#DIV/0!</v>
      </c>
      <c r="V31" s="37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0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194" t="s">
        <v>56</v>
      </c>
      <c r="B32" s="182" t="s">
        <v>122</v>
      </c>
      <c r="C32" s="183" t="s">
        <v>123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3" t="e">
        <f t="shared" si="2"/>
        <v>#DIV/0!</v>
      </c>
      <c r="S32" s="5"/>
      <c r="T32" s="5"/>
      <c r="U32" s="6" t="e">
        <f t="shared" si="5"/>
        <v>#DIV/0!</v>
      </c>
      <c r="V32" s="36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1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195" t="s">
        <v>57</v>
      </c>
      <c r="B33" s="131" t="s">
        <v>124</v>
      </c>
      <c r="C33" s="132" t="s">
        <v>125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34" t="e">
        <f t="shared" si="2"/>
        <v>#DIV/0!</v>
      </c>
      <c r="S33" s="12"/>
      <c r="T33" s="12"/>
      <c r="U33" s="6" t="e">
        <f t="shared" si="5"/>
        <v>#DIV/0!</v>
      </c>
      <c r="V33" s="36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39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195" t="s">
        <v>58</v>
      </c>
      <c r="B34" s="131" t="s">
        <v>126</v>
      </c>
      <c r="C34" s="132" t="s">
        <v>127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34" t="e">
        <f t="shared" si="2"/>
        <v>#DIV/0!</v>
      </c>
      <c r="S34" s="12"/>
      <c r="T34" s="12"/>
      <c r="U34" s="6" t="e">
        <f t="shared" si="5"/>
        <v>#DIV/0!</v>
      </c>
      <c r="V34" s="36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39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195" t="s">
        <v>59</v>
      </c>
      <c r="B35" s="131" t="s">
        <v>128</v>
      </c>
      <c r="C35" s="132" t="s">
        <v>129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34" t="e">
        <f t="shared" si="2"/>
        <v>#DIV/0!</v>
      </c>
      <c r="S35" s="12"/>
      <c r="T35" s="12"/>
      <c r="U35" s="6" t="e">
        <f t="shared" si="5"/>
        <v>#DIV/0!</v>
      </c>
      <c r="V35" s="36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39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196" t="s">
        <v>60</v>
      </c>
      <c r="B36" s="133" t="s">
        <v>130</v>
      </c>
      <c r="C36" s="134" t="s">
        <v>131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17"/>
      <c r="T36" s="17"/>
      <c r="U36" s="19" t="e">
        <f t="shared" si="5"/>
        <v>#DIV/0!</v>
      </c>
      <c r="V36" s="37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0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194" t="s">
        <v>61</v>
      </c>
      <c r="B37" s="182" t="s">
        <v>132</v>
      </c>
      <c r="C37" s="183" t="s">
        <v>133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3">
        <f t="shared" si="0"/>
        <v>0</v>
      </c>
      <c r="Q37" s="44" t="e">
        <f t="shared" si="1"/>
        <v>#DIV/0!</v>
      </c>
      <c r="R37" s="45" t="e">
        <f t="shared" si="2"/>
        <v>#DIV/0!</v>
      </c>
      <c r="S37" s="5"/>
      <c r="T37" s="5"/>
      <c r="U37" s="6" t="e">
        <f t="shared" si="5"/>
        <v>#DIV/0!</v>
      </c>
      <c r="V37" s="36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1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195" t="s">
        <v>62</v>
      </c>
      <c r="B38" s="131" t="s">
        <v>134</v>
      </c>
      <c r="C38" s="132" t="s">
        <v>135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34" t="e">
        <f t="shared" si="2"/>
        <v>#DIV/0!</v>
      </c>
      <c r="S38" s="12"/>
      <c r="T38" s="12"/>
      <c r="U38" s="6" t="e">
        <f t="shared" si="5"/>
        <v>#DIV/0!</v>
      </c>
      <c r="V38" s="36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39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195" t="s">
        <v>63</v>
      </c>
      <c r="B39" s="131" t="s">
        <v>136</v>
      </c>
      <c r="C39" s="132" t="s">
        <v>137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34" t="e">
        <f t="shared" si="2"/>
        <v>#DIV/0!</v>
      </c>
      <c r="S39" s="12"/>
      <c r="T39" s="12"/>
      <c r="U39" s="6" t="e">
        <f t="shared" si="5"/>
        <v>#DIV/0!</v>
      </c>
      <c r="V39" s="36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39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197"/>
      <c r="B40" s="70"/>
      <c r="C40" s="6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34" t="e">
        <f t="shared" si="2"/>
        <v>#DIV/0!</v>
      </c>
      <c r="S40" s="12"/>
      <c r="T40" s="12"/>
      <c r="U40" s="6" t="e">
        <f t="shared" si="5"/>
        <v>#DIV/0!</v>
      </c>
      <c r="V40" s="36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39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198"/>
      <c r="B41" s="124"/>
      <c r="C41" s="68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15">
        <f t="shared" si="0"/>
        <v>0</v>
      </c>
      <c r="Q41" s="16" t="e">
        <f t="shared" si="1"/>
        <v>#DIV/0!</v>
      </c>
      <c r="R41" s="35" t="e">
        <f t="shared" si="2"/>
        <v>#DIV/0!</v>
      </c>
      <c r="S41" s="17"/>
      <c r="T41" s="17"/>
      <c r="U41" s="19" t="e">
        <f t="shared" si="5"/>
        <v>#DIV/0!</v>
      </c>
      <c r="V41" s="37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0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199"/>
      <c r="B42" s="170"/>
      <c r="C42" s="17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3" t="e">
        <f t="shared" si="2"/>
        <v>#DIV/0!</v>
      </c>
      <c r="S42" s="5"/>
      <c r="T42" s="5"/>
      <c r="U42" s="6" t="e">
        <f t="shared" si="5"/>
        <v>#DIV/0!</v>
      </c>
      <c r="V42" s="36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1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197"/>
      <c r="B43" s="70"/>
      <c r="C43" s="6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34" t="e">
        <f t="shared" si="2"/>
        <v>#DIV/0!</v>
      </c>
      <c r="S43" s="12"/>
      <c r="T43" s="12"/>
      <c r="U43" s="6" t="e">
        <f t="shared" si="5"/>
        <v>#DIV/0!</v>
      </c>
      <c r="V43" s="36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39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197"/>
      <c r="B44" s="70"/>
      <c r="C44" s="6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34" t="e">
        <f t="shared" si="2"/>
        <v>#DIV/0!</v>
      </c>
      <c r="S44" s="12"/>
      <c r="T44" s="12"/>
      <c r="U44" s="6" t="e">
        <f t="shared" si="5"/>
        <v>#DIV/0!</v>
      </c>
      <c r="V44" s="36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39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197"/>
      <c r="B45" s="125"/>
      <c r="C45" s="12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34" t="e">
        <f t="shared" si="2"/>
        <v>#DIV/0!</v>
      </c>
      <c r="S45" s="12"/>
      <c r="T45" s="12"/>
      <c r="U45" s="6" t="e">
        <f t="shared" si="5"/>
        <v>#DIV/0!</v>
      </c>
      <c r="V45" s="36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39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198"/>
      <c r="B46" s="127"/>
      <c r="C46" s="128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17"/>
      <c r="T46" s="17"/>
      <c r="U46" s="19" t="e">
        <f t="shared" si="5"/>
        <v>#DIV/0!</v>
      </c>
      <c r="V46" s="37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0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199"/>
      <c r="B47" s="172"/>
      <c r="C47" s="173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3">
        <f t="shared" si="0"/>
        <v>0</v>
      </c>
      <c r="Q47" s="44" t="e">
        <f t="shared" si="1"/>
        <v>#DIV/0!</v>
      </c>
      <c r="R47" s="45" t="e">
        <f t="shared" si="2"/>
        <v>#DIV/0!</v>
      </c>
      <c r="S47" s="5"/>
      <c r="T47" s="5"/>
      <c r="U47" s="6" t="e">
        <f t="shared" si="5"/>
        <v>#DIV/0!</v>
      </c>
      <c r="V47" s="36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1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197"/>
      <c r="B48" s="125"/>
      <c r="C48" s="12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34" t="e">
        <f t="shared" si="2"/>
        <v>#DIV/0!</v>
      </c>
      <c r="S48" s="12"/>
      <c r="T48" s="12"/>
      <c r="U48" s="6" t="e">
        <f t="shared" si="5"/>
        <v>#DIV/0!</v>
      </c>
      <c r="V48" s="36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39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197"/>
      <c r="B49" s="125"/>
      <c r="C49" s="12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>SUM(D49:O49)</f>
        <v>0</v>
      </c>
      <c r="Q49" s="11" t="e">
        <f>AVERAGE(D49:O49)</f>
        <v>#DIV/0!</v>
      </c>
      <c r="R49" s="34" t="e">
        <f>Q49*0.6</f>
        <v>#DIV/0!</v>
      </c>
      <c r="S49" s="12"/>
      <c r="T49" s="12"/>
      <c r="U49" s="6" t="e">
        <f>AVERAGE(S49:T49)</f>
        <v>#DIV/0!</v>
      </c>
      <c r="V49" s="36" t="e">
        <f>U49*0.3</f>
        <v>#DIV/0!</v>
      </c>
      <c r="W49" s="12"/>
      <c r="X49" s="9"/>
      <c r="Y49" s="9"/>
      <c r="Z49" s="9"/>
      <c r="AA49" s="13" t="e">
        <f>AVERAGE(W49:Z49)</f>
        <v>#DIV/0!</v>
      </c>
      <c r="AB49" s="8" t="e">
        <f>AA49*0.1</f>
        <v>#DIV/0!</v>
      </c>
      <c r="AC49" s="39" t="e">
        <f>SUM(R49,V49,AB49)</f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197"/>
      <c r="B50" s="125"/>
      <c r="C50" s="12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34" t="e">
        <f t="shared" si="2"/>
        <v>#DIV/0!</v>
      </c>
      <c r="S50" s="12"/>
      <c r="T50" s="12"/>
      <c r="U50" s="6" t="e">
        <f t="shared" si="5"/>
        <v>#DIV/0!</v>
      </c>
      <c r="V50" s="36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39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.75" customHeight="1" thickBot="1">
      <c r="A51" s="198"/>
      <c r="B51" s="127"/>
      <c r="C51" s="12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5">
        <f t="shared" si="0"/>
        <v>0</v>
      </c>
      <c r="Q51" s="16" t="e">
        <f t="shared" si="1"/>
        <v>#DIV/0!</v>
      </c>
      <c r="R51" s="35" t="e">
        <f t="shared" si="2"/>
        <v>#DIV/0!</v>
      </c>
      <c r="S51" s="17"/>
      <c r="T51" s="17"/>
      <c r="U51" s="19" t="e">
        <f t="shared" si="5"/>
        <v>#DIV/0!</v>
      </c>
      <c r="V51" s="37" t="e">
        <f t="shared" si="6"/>
        <v>#DIV/0!</v>
      </c>
      <c r="W51" s="17"/>
      <c r="X51" s="14"/>
      <c r="Y51" s="14"/>
      <c r="Z51" s="14"/>
      <c r="AA51" s="18" t="e">
        <f t="shared" si="3"/>
        <v>#DIV/0!</v>
      </c>
      <c r="AB51" s="20" t="e">
        <f t="shared" si="7"/>
        <v>#DIV/0!</v>
      </c>
      <c r="AC51" s="40" t="e">
        <f t="shared" si="4"/>
        <v>#DIV/0!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.75" customHeight="1">
      <c r="A52" s="199"/>
      <c r="B52" s="172"/>
      <c r="C52" s="173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3">
        <f>SUM(D52:O52)</f>
        <v>0</v>
      </c>
      <c r="Q52" s="4" t="e">
        <f>AVERAGE(D52:O52)</f>
        <v>#DIV/0!</v>
      </c>
      <c r="R52" s="33" t="e">
        <f>Q52*0.6</f>
        <v>#DIV/0!</v>
      </c>
      <c r="S52" s="5"/>
      <c r="T52" s="5"/>
      <c r="U52" s="6" t="e">
        <f>AVERAGE(S52:T52)</f>
        <v>#DIV/0!</v>
      </c>
      <c r="V52" s="36" t="e">
        <f>U52*0.3</f>
        <v>#DIV/0!</v>
      </c>
      <c r="W52" s="5"/>
      <c r="X52" s="2"/>
      <c r="Y52" s="2"/>
      <c r="Z52" s="2"/>
      <c r="AA52" s="7" t="e">
        <f>AVERAGE(W52:Z52)</f>
        <v>#DIV/0!</v>
      </c>
      <c r="AB52" s="8" t="e">
        <f>AA52*0.1</f>
        <v>#DIV/0!</v>
      </c>
      <c r="AC52" s="41" t="e">
        <f>SUM(R52,V52,AB52)</f>
        <v>#DIV/0!</v>
      </c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29" s="1" customFormat="1" ht="12.75" customHeight="1" thickBot="1">
      <c r="A53" s="197"/>
      <c r="B53" s="136"/>
      <c r="C53" s="130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15">
        <f t="shared" si="0"/>
        <v>0</v>
      </c>
      <c r="Q53" s="16" t="e">
        <f t="shared" si="1"/>
        <v>#DIV/0!</v>
      </c>
      <c r="R53" s="35" t="e">
        <f t="shared" si="2"/>
        <v>#DIV/0!</v>
      </c>
      <c r="S53" s="17"/>
      <c r="T53" s="17"/>
      <c r="U53" s="19" t="e">
        <f t="shared" si="5"/>
        <v>#DIV/0!</v>
      </c>
      <c r="V53" s="37" t="e">
        <f t="shared" si="6"/>
        <v>#DIV/0!</v>
      </c>
      <c r="W53" s="63"/>
      <c r="X53" s="64"/>
      <c r="Y53" s="64"/>
      <c r="Z53" s="64"/>
      <c r="AA53" s="18" t="e">
        <f t="shared" si="3"/>
        <v>#DIV/0!</v>
      </c>
      <c r="AB53" s="20" t="e">
        <f t="shared" si="7"/>
        <v>#DIV/0!</v>
      </c>
      <c r="AC53" s="40" t="e">
        <f t="shared" si="4"/>
        <v>#DIV/0!</v>
      </c>
    </row>
    <row r="54" spans="1:29" s="1" customFormat="1" ht="29.25" customHeight="1" thickBot="1">
      <c r="A54" s="145"/>
      <c r="B54" s="106" t="s">
        <v>20</v>
      </c>
      <c r="C54" s="106"/>
      <c r="D54" s="106"/>
      <c r="E54" s="106"/>
      <c r="F54" s="106"/>
      <c r="G54" s="106"/>
      <c r="H54" s="106"/>
      <c r="I54" s="107"/>
      <c r="J54" s="108" t="s">
        <v>3</v>
      </c>
      <c r="K54" s="109"/>
      <c r="L54" s="109"/>
      <c r="M54" s="109"/>
      <c r="N54" s="109"/>
      <c r="O54" s="109"/>
      <c r="P54" s="109"/>
      <c r="Q54" s="110"/>
      <c r="R54" s="110"/>
      <c r="S54" s="110"/>
      <c r="T54" s="110"/>
      <c r="U54" s="111" t="s">
        <v>4</v>
      </c>
      <c r="V54" s="112"/>
      <c r="W54" s="113"/>
      <c r="X54" s="110"/>
      <c r="Y54" s="110"/>
      <c r="Z54" s="110"/>
      <c r="AA54" s="110"/>
      <c r="AB54" s="110"/>
      <c r="AC54" s="114"/>
    </row>
    <row r="55" spans="2:26" ht="18" customHeight="1">
      <c r="B55" s="115" t="s">
        <v>5</v>
      </c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</row>
    <row r="56" spans="2:29" ht="16.5">
      <c r="B56" s="103" t="s">
        <v>6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5"/>
      <c r="AB56" s="105"/>
      <c r="AC56" s="105"/>
    </row>
  </sheetData>
  <sheetProtection/>
  <mergeCells count="23">
    <mergeCell ref="B56:AC56"/>
    <mergeCell ref="B54:I54"/>
    <mergeCell ref="J54:P54"/>
    <mergeCell ref="Q54:T54"/>
    <mergeCell ref="U54:V54"/>
    <mergeCell ref="W54:AC54"/>
    <mergeCell ref="B55:Z55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O2:U2"/>
    <mergeCell ref="V2:X2"/>
    <mergeCell ref="Y2:AC2"/>
    <mergeCell ref="B1:S1"/>
    <mergeCell ref="T1:U1"/>
    <mergeCell ref="V1:X1"/>
  </mergeCells>
  <conditionalFormatting sqref="D7:O53 U7:U53 AC7:AC53">
    <cfRule type="cellIs" priority="2" dxfId="26" operator="lessThan" stopIfTrue="1">
      <formula>60</formula>
    </cfRule>
  </conditionalFormatting>
  <conditionalFormatting sqref="W7:AA53 Q7:Q53 S7:T53">
    <cfRule type="cellIs" priority="1" dxfId="27" operator="lessThan" stopIfTrue="1">
      <formula>60</formula>
    </cfRule>
  </conditionalFormatting>
  <dataValidations count="5">
    <dataValidation type="whole" allowBlank="1" showInputMessage="1" showErrorMessage="1" imeMode="off" sqref="P7:P53">
      <formula1>0</formula1>
      <formula2>100</formula2>
    </dataValidation>
    <dataValidation allowBlank="1" showInputMessage="1" showErrorMessage="1" imeMode="off" sqref="Q7:Q53"/>
    <dataValidation type="whole" allowBlank="1" showInputMessage="1" showErrorMessage="1" errorTitle="分數超過100了" error="請更正錯誤!!" sqref="AC7:AC53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W7:Z53 S7:T53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3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7"/>
  <sheetViews>
    <sheetView zoomScale="110" zoomScaleNormal="110" zoomScalePageLayoutView="0" workbookViewId="0" topLeftCell="A34">
      <selection activeCell="A52" sqref="A52:IV54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7.75390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79" t="s">
        <v>71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>
        <v>108</v>
      </c>
      <c r="U1" s="82"/>
      <c r="V1" s="83" t="s">
        <v>14</v>
      </c>
      <c r="W1" s="80"/>
      <c r="X1" s="80"/>
      <c r="Y1" s="94" t="s">
        <v>70</v>
      </c>
      <c r="Z1" s="94"/>
      <c r="AA1" s="94"/>
      <c r="AB1" s="95" t="s">
        <v>13</v>
      </c>
      <c r="AC1" s="95"/>
    </row>
    <row r="2" spans="1:29" ht="19.5" customHeight="1">
      <c r="A2" s="96" t="s">
        <v>12</v>
      </c>
      <c r="B2" s="97"/>
      <c r="C2" s="98"/>
      <c r="D2" s="76"/>
      <c r="E2" s="76"/>
      <c r="F2" s="76"/>
      <c r="G2" s="76"/>
      <c r="H2" s="76"/>
      <c r="I2" s="76"/>
      <c r="J2" s="76"/>
      <c r="K2" s="76"/>
      <c r="L2" s="77" t="s">
        <v>15</v>
      </c>
      <c r="M2" s="77"/>
      <c r="N2" s="77"/>
      <c r="O2" s="75" t="s">
        <v>23</v>
      </c>
      <c r="P2" s="76"/>
      <c r="Q2" s="76"/>
      <c r="R2" s="76"/>
      <c r="S2" s="76"/>
      <c r="T2" s="76"/>
      <c r="U2" s="76"/>
      <c r="V2" s="77" t="s">
        <v>16</v>
      </c>
      <c r="W2" s="77"/>
      <c r="X2" s="77"/>
      <c r="Y2" s="76"/>
      <c r="Z2" s="76"/>
      <c r="AA2" s="76"/>
      <c r="AB2" s="76"/>
      <c r="AC2" s="78"/>
    </row>
    <row r="3" spans="1:44" ht="30.75" customHeight="1">
      <c r="A3" s="21" t="s">
        <v>9</v>
      </c>
      <c r="B3" s="22" t="s">
        <v>9</v>
      </c>
      <c r="C3" s="25" t="s">
        <v>10</v>
      </c>
      <c r="D3" s="84" t="s">
        <v>17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  <c r="S3" s="87" t="s">
        <v>21</v>
      </c>
      <c r="T3" s="88"/>
      <c r="U3" s="88"/>
      <c r="V3" s="89"/>
      <c r="W3" s="91" t="s">
        <v>18</v>
      </c>
      <c r="X3" s="92"/>
      <c r="Y3" s="92"/>
      <c r="Z3" s="92"/>
      <c r="AA3" s="92"/>
      <c r="AB3" s="93"/>
      <c r="AC3" s="99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3"/>
      <c r="B4" s="24"/>
      <c r="C4" s="2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6"/>
      <c r="S4" s="90"/>
      <c r="T4" s="88"/>
      <c r="U4" s="88"/>
      <c r="V4" s="89"/>
      <c r="W4" s="91"/>
      <c r="X4" s="92"/>
      <c r="Y4" s="92"/>
      <c r="Z4" s="92"/>
      <c r="AA4" s="92"/>
      <c r="AB4" s="93"/>
      <c r="AC4" s="9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 thickBot="1">
      <c r="A5" s="101" t="s">
        <v>11</v>
      </c>
      <c r="B5" s="102"/>
      <c r="C5" s="26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6"/>
      <c r="S5" s="90"/>
      <c r="T5" s="88"/>
      <c r="U5" s="88"/>
      <c r="V5" s="89"/>
      <c r="W5" s="91"/>
      <c r="X5" s="92"/>
      <c r="Y5" s="92"/>
      <c r="Z5" s="92"/>
      <c r="AA5" s="92"/>
      <c r="AB5" s="93"/>
      <c r="AC5" s="99"/>
    </row>
    <row r="6" spans="1:29" s="1" customFormat="1" ht="30.75" customHeight="1" thickBot="1">
      <c r="A6" s="166" t="s">
        <v>19</v>
      </c>
      <c r="B6" s="168" t="s">
        <v>7</v>
      </c>
      <c r="C6" s="169" t="s">
        <v>8</v>
      </c>
      <c r="D6" s="16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32">
        <v>12</v>
      </c>
      <c r="P6" s="27" t="s">
        <v>1</v>
      </c>
      <c r="Q6" s="27" t="s">
        <v>2</v>
      </c>
      <c r="R6" s="28">
        <v>0.6</v>
      </c>
      <c r="S6" s="29">
        <v>1</v>
      </c>
      <c r="T6" s="30">
        <v>2</v>
      </c>
      <c r="U6" s="30" t="s">
        <v>2</v>
      </c>
      <c r="V6" s="31">
        <v>0.3</v>
      </c>
      <c r="W6" s="29">
        <v>1</v>
      </c>
      <c r="X6" s="30">
        <v>2</v>
      </c>
      <c r="Y6" s="30">
        <v>3</v>
      </c>
      <c r="Z6" s="30">
        <v>4</v>
      </c>
      <c r="AA6" s="30" t="s">
        <v>2</v>
      </c>
      <c r="AB6" s="31">
        <v>0.1</v>
      </c>
      <c r="AC6" s="100"/>
    </row>
    <row r="7" spans="1:44" ht="12.75" customHeight="1">
      <c r="A7" s="194" t="s">
        <v>31</v>
      </c>
      <c r="B7" s="182" t="s">
        <v>138</v>
      </c>
      <c r="C7" s="183" t="s">
        <v>139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>
        <f aca="true" t="shared" si="0" ref="P7:P51">SUM(D7:O7)</f>
        <v>0</v>
      </c>
      <c r="Q7" s="44" t="e">
        <f aca="true" t="shared" si="1" ref="Q7:Q51">AVERAGE(D7:O7)</f>
        <v>#DIV/0!</v>
      </c>
      <c r="R7" s="45" t="e">
        <f aca="true" t="shared" si="2" ref="R7:R51">Q7*0.6</f>
        <v>#DIV/0!</v>
      </c>
      <c r="S7" s="42"/>
      <c r="T7" s="42"/>
      <c r="U7" s="58" t="e">
        <f>AVERAGE(S7:T7)</f>
        <v>#DIV/0!</v>
      </c>
      <c r="V7" s="59" t="e">
        <f>U7*0.3</f>
        <v>#DIV/0!</v>
      </c>
      <c r="W7" s="42"/>
      <c r="X7" s="60"/>
      <c r="Y7" s="60"/>
      <c r="Z7" s="60"/>
      <c r="AA7" s="61" t="e">
        <f aca="true" t="shared" si="3" ref="AA7:AA51">AVERAGE(W7:Z7)</f>
        <v>#DIV/0!</v>
      </c>
      <c r="AB7" s="62" t="e">
        <f>AA7*0.1</f>
        <v>#DIV/0!</v>
      </c>
      <c r="AC7" s="38" t="e">
        <f aca="true" t="shared" si="4" ref="AC7:AC51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195" t="s">
        <v>32</v>
      </c>
      <c r="B8" s="131" t="s">
        <v>140</v>
      </c>
      <c r="C8" s="132" t="s">
        <v>141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34" t="e">
        <f t="shared" si="2"/>
        <v>#DIV/0!</v>
      </c>
      <c r="S8" s="12"/>
      <c r="T8" s="12"/>
      <c r="U8" s="6" t="e">
        <f aca="true" t="shared" si="5" ref="U8:U51">AVERAGE(S8:T8)</f>
        <v>#DIV/0!</v>
      </c>
      <c r="V8" s="36" t="e">
        <f aca="true" t="shared" si="6" ref="V8:V51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1">AA8*0.1</f>
        <v>#DIV/0!</v>
      </c>
      <c r="AC8" s="39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195" t="s">
        <v>33</v>
      </c>
      <c r="B9" s="131" t="s">
        <v>142</v>
      </c>
      <c r="C9" s="132" t="s">
        <v>143</v>
      </c>
      <c r="D9" s="5"/>
      <c r="E9" s="5"/>
      <c r="F9" s="5"/>
      <c r="G9" s="47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34" t="e">
        <f t="shared" si="2"/>
        <v>#DIV/0!</v>
      </c>
      <c r="S9" s="12"/>
      <c r="T9" s="12"/>
      <c r="U9" s="6" t="e">
        <f t="shared" si="5"/>
        <v>#DIV/0!</v>
      </c>
      <c r="V9" s="36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39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195" t="s">
        <v>34</v>
      </c>
      <c r="B10" s="131" t="s">
        <v>144</v>
      </c>
      <c r="C10" s="132" t="s">
        <v>145</v>
      </c>
      <c r="D10" s="5"/>
      <c r="E10" s="5"/>
      <c r="F10" s="69"/>
      <c r="G10" s="9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34" t="e">
        <f t="shared" si="2"/>
        <v>#DIV/0!</v>
      </c>
      <c r="S10" s="12"/>
      <c r="T10" s="12"/>
      <c r="U10" s="6" t="e">
        <f t="shared" si="5"/>
        <v>#DIV/0!</v>
      </c>
      <c r="V10" s="36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39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196" t="s">
        <v>35</v>
      </c>
      <c r="B11" s="133" t="s">
        <v>146</v>
      </c>
      <c r="C11" s="134" t="s">
        <v>147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15">
        <f t="shared" si="0"/>
        <v>0</v>
      </c>
      <c r="Q11" s="16" t="e">
        <f t="shared" si="1"/>
        <v>#DIV/0!</v>
      </c>
      <c r="R11" s="35" t="e">
        <f t="shared" si="2"/>
        <v>#DIV/0!</v>
      </c>
      <c r="S11" s="17"/>
      <c r="T11" s="17"/>
      <c r="U11" s="19" t="e">
        <f t="shared" si="5"/>
        <v>#DIV/0!</v>
      </c>
      <c r="V11" s="37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0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194" t="s">
        <v>36</v>
      </c>
      <c r="B12" s="182" t="s">
        <v>148</v>
      </c>
      <c r="C12" s="183" t="s">
        <v>149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3">
        <f t="shared" si="0"/>
        <v>0</v>
      </c>
      <c r="Q12" s="4" t="e">
        <f t="shared" si="1"/>
        <v>#DIV/0!</v>
      </c>
      <c r="R12" s="33" t="e">
        <f t="shared" si="2"/>
        <v>#DIV/0!</v>
      </c>
      <c r="S12" s="5"/>
      <c r="T12" s="5"/>
      <c r="U12" s="6" t="e">
        <f t="shared" si="5"/>
        <v>#DIV/0!</v>
      </c>
      <c r="V12" s="36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1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195" t="s">
        <v>37</v>
      </c>
      <c r="B13" s="131" t="s">
        <v>150</v>
      </c>
      <c r="C13" s="132" t="s">
        <v>151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34" t="e">
        <f t="shared" si="2"/>
        <v>#DIV/0!</v>
      </c>
      <c r="S13" s="12"/>
      <c r="T13" s="12"/>
      <c r="U13" s="6" t="e">
        <f t="shared" si="5"/>
        <v>#DIV/0!</v>
      </c>
      <c r="V13" s="36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39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195" t="s">
        <v>38</v>
      </c>
      <c r="B14" s="131" t="s">
        <v>152</v>
      </c>
      <c r="C14" s="132" t="s">
        <v>153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34" t="e">
        <f t="shared" si="2"/>
        <v>#DIV/0!</v>
      </c>
      <c r="S14" s="12"/>
      <c r="T14" s="12"/>
      <c r="U14" s="6" t="e">
        <f t="shared" si="5"/>
        <v>#DIV/0!</v>
      </c>
      <c r="V14" s="36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39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195" t="s">
        <v>39</v>
      </c>
      <c r="B15" s="131" t="s">
        <v>154</v>
      </c>
      <c r="C15" s="132" t="s">
        <v>155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34" t="e">
        <f t="shared" si="2"/>
        <v>#DIV/0!</v>
      </c>
      <c r="S15" s="12"/>
      <c r="T15" s="12"/>
      <c r="U15" s="6" t="e">
        <f t="shared" si="5"/>
        <v>#DIV/0!</v>
      </c>
      <c r="V15" s="36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39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196" t="s">
        <v>40</v>
      </c>
      <c r="B16" s="133" t="s">
        <v>156</v>
      </c>
      <c r="C16" s="134" t="s">
        <v>157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5">
        <f t="shared" si="0"/>
        <v>0</v>
      </c>
      <c r="Q16" s="16" t="e">
        <f t="shared" si="1"/>
        <v>#DIV/0!</v>
      </c>
      <c r="R16" s="35" t="e">
        <f t="shared" si="2"/>
        <v>#DIV/0!</v>
      </c>
      <c r="S16" s="17"/>
      <c r="T16" s="17"/>
      <c r="U16" s="19" t="e">
        <f t="shared" si="5"/>
        <v>#DIV/0!</v>
      </c>
      <c r="V16" s="37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0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194" t="s">
        <v>41</v>
      </c>
      <c r="B17" s="182" t="s">
        <v>158</v>
      </c>
      <c r="C17" s="183" t="s">
        <v>159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3">
        <f t="shared" si="0"/>
        <v>0</v>
      </c>
      <c r="Q17" s="4" t="e">
        <f t="shared" si="1"/>
        <v>#DIV/0!</v>
      </c>
      <c r="R17" s="33" t="e">
        <f t="shared" si="2"/>
        <v>#DIV/0!</v>
      </c>
      <c r="S17" s="5"/>
      <c r="T17" s="5"/>
      <c r="U17" s="6" t="e">
        <f t="shared" si="5"/>
        <v>#DIV/0!</v>
      </c>
      <c r="V17" s="36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1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195" t="s">
        <v>42</v>
      </c>
      <c r="B18" s="131" t="s">
        <v>160</v>
      </c>
      <c r="C18" s="132" t="s">
        <v>161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34" t="e">
        <f t="shared" si="2"/>
        <v>#DIV/0!</v>
      </c>
      <c r="S18" s="12"/>
      <c r="T18" s="12"/>
      <c r="U18" s="6" t="e">
        <f t="shared" si="5"/>
        <v>#DIV/0!</v>
      </c>
      <c r="V18" s="36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39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195" t="s">
        <v>43</v>
      </c>
      <c r="B19" s="131" t="s">
        <v>162</v>
      </c>
      <c r="C19" s="132" t="s">
        <v>163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34" t="e">
        <f t="shared" si="2"/>
        <v>#DIV/0!</v>
      </c>
      <c r="S19" s="12"/>
      <c r="T19" s="12"/>
      <c r="U19" s="6" t="e">
        <f t="shared" si="5"/>
        <v>#DIV/0!</v>
      </c>
      <c r="V19" s="36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39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195" t="s">
        <v>44</v>
      </c>
      <c r="B20" s="131" t="s">
        <v>164</v>
      </c>
      <c r="C20" s="132" t="s">
        <v>165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34" t="e">
        <f t="shared" si="2"/>
        <v>#DIV/0!</v>
      </c>
      <c r="S20" s="12"/>
      <c r="T20" s="12"/>
      <c r="U20" s="6" t="e">
        <f t="shared" si="5"/>
        <v>#DIV/0!</v>
      </c>
      <c r="V20" s="36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39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196" t="s">
        <v>45</v>
      </c>
      <c r="B21" s="133" t="s">
        <v>166</v>
      </c>
      <c r="C21" s="134" t="s">
        <v>167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15">
        <f t="shared" si="0"/>
        <v>0</v>
      </c>
      <c r="Q21" s="16" t="e">
        <f t="shared" si="1"/>
        <v>#DIV/0!</v>
      </c>
      <c r="R21" s="35" t="e">
        <f t="shared" si="2"/>
        <v>#DIV/0!</v>
      </c>
      <c r="S21" s="17"/>
      <c r="T21" s="17"/>
      <c r="U21" s="19" t="e">
        <f t="shared" si="5"/>
        <v>#DIV/0!</v>
      </c>
      <c r="V21" s="37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0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194" t="s">
        <v>46</v>
      </c>
      <c r="B22" s="182" t="s">
        <v>168</v>
      </c>
      <c r="C22" s="183" t="s">
        <v>169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3" t="e">
        <f t="shared" si="2"/>
        <v>#DIV/0!</v>
      </c>
      <c r="S22" s="5"/>
      <c r="T22" s="5"/>
      <c r="U22" s="6" t="e">
        <f t="shared" si="5"/>
        <v>#DIV/0!</v>
      </c>
      <c r="V22" s="36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1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195" t="s">
        <v>47</v>
      </c>
      <c r="B23" s="131" t="s">
        <v>170</v>
      </c>
      <c r="C23" s="132" t="s">
        <v>171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34" t="e">
        <f t="shared" si="2"/>
        <v>#DIV/0!</v>
      </c>
      <c r="S23" s="12"/>
      <c r="T23" s="12"/>
      <c r="U23" s="6" t="e">
        <f t="shared" si="5"/>
        <v>#DIV/0!</v>
      </c>
      <c r="V23" s="36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39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195" t="s">
        <v>48</v>
      </c>
      <c r="B24" s="131" t="s">
        <v>172</v>
      </c>
      <c r="C24" s="132" t="s">
        <v>173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34" t="e">
        <f t="shared" si="2"/>
        <v>#DIV/0!</v>
      </c>
      <c r="S24" s="12"/>
      <c r="T24" s="12"/>
      <c r="U24" s="6" t="e">
        <f t="shared" si="5"/>
        <v>#DIV/0!</v>
      </c>
      <c r="V24" s="36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39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195" t="s">
        <v>49</v>
      </c>
      <c r="B25" s="131" t="s">
        <v>174</v>
      </c>
      <c r="C25" s="132" t="s">
        <v>175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34" t="e">
        <f t="shared" si="2"/>
        <v>#DIV/0!</v>
      </c>
      <c r="S25" s="12"/>
      <c r="T25" s="12"/>
      <c r="U25" s="6" t="e">
        <f t="shared" si="5"/>
        <v>#DIV/0!</v>
      </c>
      <c r="V25" s="36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39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196" t="s">
        <v>50</v>
      </c>
      <c r="B26" s="133" t="s">
        <v>176</v>
      </c>
      <c r="C26" s="134" t="s">
        <v>177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15">
        <f t="shared" si="0"/>
        <v>0</v>
      </c>
      <c r="Q26" s="16" t="e">
        <f t="shared" si="1"/>
        <v>#DIV/0!</v>
      </c>
      <c r="R26" s="35" t="e">
        <f t="shared" si="2"/>
        <v>#DIV/0!</v>
      </c>
      <c r="S26" s="17"/>
      <c r="T26" s="17"/>
      <c r="U26" s="19" t="e">
        <f t="shared" si="5"/>
        <v>#DIV/0!</v>
      </c>
      <c r="V26" s="37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0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94" t="s">
        <v>51</v>
      </c>
      <c r="B27" s="182" t="s">
        <v>178</v>
      </c>
      <c r="C27" s="183" t="s">
        <v>179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3">
        <f t="shared" si="0"/>
        <v>0</v>
      </c>
      <c r="Q27" s="4" t="e">
        <f t="shared" si="1"/>
        <v>#DIV/0!</v>
      </c>
      <c r="R27" s="33" t="e">
        <f t="shared" si="2"/>
        <v>#DIV/0!</v>
      </c>
      <c r="S27" s="5"/>
      <c r="T27" s="5"/>
      <c r="U27" s="6" t="e">
        <f t="shared" si="5"/>
        <v>#DIV/0!</v>
      </c>
      <c r="V27" s="36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1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195" t="s">
        <v>52</v>
      </c>
      <c r="B28" s="131" t="s">
        <v>180</v>
      </c>
      <c r="C28" s="132" t="s">
        <v>181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34" t="e">
        <f t="shared" si="2"/>
        <v>#DIV/0!</v>
      </c>
      <c r="S28" s="12"/>
      <c r="T28" s="12"/>
      <c r="U28" s="6" t="e">
        <f t="shared" si="5"/>
        <v>#DIV/0!</v>
      </c>
      <c r="V28" s="36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39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195" t="s">
        <v>53</v>
      </c>
      <c r="B29" s="131" t="s">
        <v>182</v>
      </c>
      <c r="C29" s="132" t="s">
        <v>183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34" t="e">
        <f t="shared" si="2"/>
        <v>#DIV/0!</v>
      </c>
      <c r="S29" s="12"/>
      <c r="T29" s="12"/>
      <c r="U29" s="6" t="e">
        <f t="shared" si="5"/>
        <v>#DIV/0!</v>
      </c>
      <c r="V29" s="36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39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195" t="s">
        <v>54</v>
      </c>
      <c r="B30" s="131" t="s">
        <v>184</v>
      </c>
      <c r="C30" s="132" t="s">
        <v>185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34" t="e">
        <f t="shared" si="2"/>
        <v>#DIV/0!</v>
      </c>
      <c r="S30" s="12"/>
      <c r="T30" s="12"/>
      <c r="U30" s="6" t="e">
        <f t="shared" si="5"/>
        <v>#DIV/0!</v>
      </c>
      <c r="V30" s="36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39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196" t="s">
        <v>55</v>
      </c>
      <c r="B31" s="133" t="s">
        <v>186</v>
      </c>
      <c r="C31" s="134" t="s">
        <v>187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15">
        <f t="shared" si="0"/>
        <v>0</v>
      </c>
      <c r="Q31" s="16" t="e">
        <f t="shared" si="1"/>
        <v>#DIV/0!</v>
      </c>
      <c r="R31" s="35" t="e">
        <f t="shared" si="2"/>
        <v>#DIV/0!</v>
      </c>
      <c r="S31" s="17"/>
      <c r="T31" s="17"/>
      <c r="U31" s="19" t="e">
        <f t="shared" si="5"/>
        <v>#DIV/0!</v>
      </c>
      <c r="V31" s="37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0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194" t="s">
        <v>56</v>
      </c>
      <c r="B32" s="182" t="s">
        <v>188</v>
      </c>
      <c r="C32" s="183" t="s">
        <v>189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3" t="e">
        <f t="shared" si="2"/>
        <v>#DIV/0!</v>
      </c>
      <c r="S32" s="5"/>
      <c r="T32" s="5"/>
      <c r="U32" s="6" t="e">
        <f t="shared" si="5"/>
        <v>#DIV/0!</v>
      </c>
      <c r="V32" s="36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1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195" t="s">
        <v>57</v>
      </c>
      <c r="B33" s="131" t="s">
        <v>190</v>
      </c>
      <c r="C33" s="132" t="s">
        <v>191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34" t="e">
        <f t="shared" si="2"/>
        <v>#DIV/0!</v>
      </c>
      <c r="S33" s="12"/>
      <c r="T33" s="12"/>
      <c r="U33" s="6" t="e">
        <f t="shared" si="5"/>
        <v>#DIV/0!</v>
      </c>
      <c r="V33" s="36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39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195" t="s">
        <v>58</v>
      </c>
      <c r="B34" s="131" t="s">
        <v>192</v>
      </c>
      <c r="C34" s="132" t="s">
        <v>193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34" t="e">
        <f t="shared" si="2"/>
        <v>#DIV/0!</v>
      </c>
      <c r="S34" s="12"/>
      <c r="T34" s="12"/>
      <c r="U34" s="6" t="e">
        <f t="shared" si="5"/>
        <v>#DIV/0!</v>
      </c>
      <c r="V34" s="36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39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195" t="s">
        <v>59</v>
      </c>
      <c r="B35" s="131" t="s">
        <v>194</v>
      </c>
      <c r="C35" s="132" t="s">
        <v>195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34" t="e">
        <f t="shared" si="2"/>
        <v>#DIV/0!</v>
      </c>
      <c r="S35" s="12"/>
      <c r="T35" s="12"/>
      <c r="U35" s="6" t="e">
        <f t="shared" si="5"/>
        <v>#DIV/0!</v>
      </c>
      <c r="V35" s="36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39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196" t="s">
        <v>60</v>
      </c>
      <c r="B36" s="133" t="s">
        <v>196</v>
      </c>
      <c r="C36" s="134" t="s">
        <v>197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15">
        <f t="shared" si="0"/>
        <v>0</v>
      </c>
      <c r="Q36" s="16" t="e">
        <f t="shared" si="1"/>
        <v>#DIV/0!</v>
      </c>
      <c r="R36" s="35" t="e">
        <f t="shared" si="2"/>
        <v>#DIV/0!</v>
      </c>
      <c r="S36" s="17"/>
      <c r="T36" s="17"/>
      <c r="U36" s="19" t="e">
        <f t="shared" si="5"/>
        <v>#DIV/0!</v>
      </c>
      <c r="V36" s="37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0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194" t="s">
        <v>61</v>
      </c>
      <c r="B37" s="182" t="s">
        <v>198</v>
      </c>
      <c r="C37" s="183" t="s">
        <v>199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3">
        <f t="shared" si="0"/>
        <v>0</v>
      </c>
      <c r="Q37" s="4" t="e">
        <f t="shared" si="1"/>
        <v>#DIV/0!</v>
      </c>
      <c r="R37" s="33" t="e">
        <f t="shared" si="2"/>
        <v>#DIV/0!</v>
      </c>
      <c r="S37" s="5"/>
      <c r="T37" s="5"/>
      <c r="U37" s="6" t="e">
        <f t="shared" si="5"/>
        <v>#DIV/0!</v>
      </c>
      <c r="V37" s="36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1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195" t="s">
        <v>62</v>
      </c>
      <c r="B38" s="131" t="s">
        <v>200</v>
      </c>
      <c r="C38" s="132" t="s">
        <v>201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34" t="e">
        <f t="shared" si="2"/>
        <v>#DIV/0!</v>
      </c>
      <c r="S38" s="12"/>
      <c r="T38" s="12"/>
      <c r="U38" s="6" t="e">
        <f t="shared" si="5"/>
        <v>#DIV/0!</v>
      </c>
      <c r="V38" s="36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39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195" t="s">
        <v>63</v>
      </c>
      <c r="B39" s="131" t="s">
        <v>202</v>
      </c>
      <c r="C39" s="132" t="s">
        <v>203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34" t="e">
        <f t="shared" si="2"/>
        <v>#DIV/0!</v>
      </c>
      <c r="S39" s="12"/>
      <c r="T39" s="12"/>
      <c r="U39" s="6" t="e">
        <f t="shared" si="5"/>
        <v>#DIV/0!</v>
      </c>
      <c r="V39" s="36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39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195" t="s">
        <v>64</v>
      </c>
      <c r="B40" s="131" t="s">
        <v>204</v>
      </c>
      <c r="C40" s="132" t="s">
        <v>205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34" t="e">
        <f t="shared" si="2"/>
        <v>#DIV/0!</v>
      </c>
      <c r="S40" s="12"/>
      <c r="T40" s="12"/>
      <c r="U40" s="6" t="e">
        <f t="shared" si="5"/>
        <v>#DIV/0!</v>
      </c>
      <c r="V40" s="36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39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198"/>
      <c r="B41" s="138"/>
      <c r="C41" s="72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15">
        <f t="shared" si="0"/>
        <v>0</v>
      </c>
      <c r="Q41" s="16" t="e">
        <f t="shared" si="1"/>
        <v>#DIV/0!</v>
      </c>
      <c r="R41" s="35" t="e">
        <f t="shared" si="2"/>
        <v>#DIV/0!</v>
      </c>
      <c r="S41" s="17"/>
      <c r="T41" s="17"/>
      <c r="U41" s="19" t="e">
        <f t="shared" si="5"/>
        <v>#DIV/0!</v>
      </c>
      <c r="V41" s="37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0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199"/>
      <c r="B42" s="139"/>
      <c r="C42" s="7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3" t="e">
        <f t="shared" si="2"/>
        <v>#DIV/0!</v>
      </c>
      <c r="S42" s="5"/>
      <c r="T42" s="5"/>
      <c r="U42" s="6" t="e">
        <f t="shared" si="5"/>
        <v>#DIV/0!</v>
      </c>
      <c r="V42" s="36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1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197"/>
      <c r="B43" s="137"/>
      <c r="C43" s="71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34" t="e">
        <f t="shared" si="2"/>
        <v>#DIV/0!</v>
      </c>
      <c r="S43" s="12"/>
      <c r="T43" s="12"/>
      <c r="U43" s="6" t="e">
        <f t="shared" si="5"/>
        <v>#DIV/0!</v>
      </c>
      <c r="V43" s="36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39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197"/>
      <c r="B44" s="137"/>
      <c r="C44" s="7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34" t="e">
        <f t="shared" si="2"/>
        <v>#DIV/0!</v>
      </c>
      <c r="S44" s="12"/>
      <c r="T44" s="12"/>
      <c r="U44" s="6" t="e">
        <f t="shared" si="5"/>
        <v>#DIV/0!</v>
      </c>
      <c r="V44" s="36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39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197"/>
      <c r="B45" s="190"/>
      <c r="C45" s="14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34" t="e">
        <f t="shared" si="2"/>
        <v>#DIV/0!</v>
      </c>
      <c r="S45" s="12"/>
      <c r="T45" s="12"/>
      <c r="U45" s="6" t="e">
        <f t="shared" si="5"/>
        <v>#DIV/0!</v>
      </c>
      <c r="V45" s="36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39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198"/>
      <c r="B46" s="136"/>
      <c r="C46" s="130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15">
        <f t="shared" si="0"/>
        <v>0</v>
      </c>
      <c r="Q46" s="16" t="e">
        <f t="shared" si="1"/>
        <v>#DIV/0!</v>
      </c>
      <c r="R46" s="35" t="e">
        <f t="shared" si="2"/>
        <v>#DIV/0!</v>
      </c>
      <c r="S46" s="17"/>
      <c r="T46" s="17"/>
      <c r="U46" s="19" t="e">
        <f t="shared" si="5"/>
        <v>#DIV/0!</v>
      </c>
      <c r="V46" s="37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0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199"/>
      <c r="B47" s="184"/>
      <c r="C47" s="143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9"/>
      <c r="O47" s="42"/>
      <c r="P47" s="3">
        <f t="shared" si="0"/>
        <v>0</v>
      </c>
      <c r="Q47" s="4" t="e">
        <f t="shared" si="1"/>
        <v>#DIV/0!</v>
      </c>
      <c r="R47" s="33" t="e">
        <f t="shared" si="2"/>
        <v>#DIV/0!</v>
      </c>
      <c r="S47" s="5"/>
      <c r="T47" s="5"/>
      <c r="U47" s="6" t="e">
        <f t="shared" si="5"/>
        <v>#DIV/0!</v>
      </c>
      <c r="V47" s="36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1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197"/>
      <c r="B48" s="140"/>
      <c r="C48" s="126"/>
      <c r="D48" s="12"/>
      <c r="E48" s="9"/>
      <c r="F48" s="9"/>
      <c r="G48" s="9"/>
      <c r="H48" s="9"/>
      <c r="I48" s="9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34" t="e">
        <f t="shared" si="2"/>
        <v>#DIV/0!</v>
      </c>
      <c r="S48" s="12"/>
      <c r="T48" s="12"/>
      <c r="U48" s="6" t="e">
        <f t="shared" si="5"/>
        <v>#DIV/0!</v>
      </c>
      <c r="V48" s="36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39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197"/>
      <c r="B49" s="191"/>
      <c r="C49" s="144"/>
      <c r="D49" s="12"/>
      <c r="E49" s="9"/>
      <c r="F49" s="9"/>
      <c r="G49" s="9"/>
      <c r="H49" s="9"/>
      <c r="I49" s="9"/>
      <c r="J49" s="5"/>
      <c r="K49" s="5"/>
      <c r="L49" s="5"/>
      <c r="M49" s="5"/>
      <c r="N49" s="5"/>
      <c r="O49" s="5"/>
      <c r="P49" s="10">
        <f t="shared" si="0"/>
        <v>0</v>
      </c>
      <c r="Q49" s="11" t="e">
        <f t="shared" si="1"/>
        <v>#DIV/0!</v>
      </c>
      <c r="R49" s="34" t="e">
        <f t="shared" si="2"/>
        <v>#DIV/0!</v>
      </c>
      <c r="S49" s="12"/>
      <c r="T49" s="12"/>
      <c r="U49" s="6" t="e">
        <f t="shared" si="5"/>
        <v>#DIV/0!</v>
      </c>
      <c r="V49" s="36" t="e">
        <f t="shared" si="6"/>
        <v>#DIV/0!</v>
      </c>
      <c r="W49" s="12"/>
      <c r="X49" s="9"/>
      <c r="Y49" s="9"/>
      <c r="Z49" s="9"/>
      <c r="AA49" s="13" t="e">
        <f t="shared" si="3"/>
        <v>#DIV/0!</v>
      </c>
      <c r="AB49" s="8" t="e">
        <f t="shared" si="7"/>
        <v>#DIV/0!</v>
      </c>
      <c r="AC49" s="39" t="e">
        <f t="shared" si="4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197"/>
      <c r="B50" s="191"/>
      <c r="C50" s="144"/>
      <c r="D50" s="12"/>
      <c r="E50" s="9"/>
      <c r="F50" s="9"/>
      <c r="G50" s="9"/>
      <c r="H50" s="9"/>
      <c r="I50" s="9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34" t="e">
        <f t="shared" si="2"/>
        <v>#DIV/0!</v>
      </c>
      <c r="S50" s="12"/>
      <c r="T50" s="12"/>
      <c r="U50" s="6" t="e">
        <f t="shared" si="5"/>
        <v>#DIV/0!</v>
      </c>
      <c r="V50" s="36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39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29" s="1" customFormat="1" ht="12.75" customHeight="1" thickBot="1">
      <c r="A51" s="198"/>
      <c r="B51" s="192"/>
      <c r="C51" s="19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5">
        <f t="shared" si="0"/>
        <v>0</v>
      </c>
      <c r="Q51" s="16" t="e">
        <f t="shared" si="1"/>
        <v>#DIV/0!</v>
      </c>
      <c r="R51" s="35" t="e">
        <f t="shared" si="2"/>
        <v>#DIV/0!</v>
      </c>
      <c r="S51" s="17"/>
      <c r="T51" s="17"/>
      <c r="U51" s="19" t="e">
        <f t="shared" si="5"/>
        <v>#DIV/0!</v>
      </c>
      <c r="V51" s="37" t="e">
        <f t="shared" si="6"/>
        <v>#DIV/0!</v>
      </c>
      <c r="W51" s="63"/>
      <c r="X51" s="64"/>
      <c r="Y51" s="64"/>
      <c r="Z51" s="64"/>
      <c r="AA51" s="18" t="e">
        <f t="shared" si="3"/>
        <v>#DIV/0!</v>
      </c>
      <c r="AB51" s="20" t="e">
        <f t="shared" si="7"/>
        <v>#DIV/0!</v>
      </c>
      <c r="AC51" s="40" t="e">
        <f t="shared" si="4"/>
        <v>#DIV/0!</v>
      </c>
    </row>
    <row r="52" spans="1:29" s="212" customFormat="1" ht="29.25" customHeight="1" thickBot="1">
      <c r="A52" s="200"/>
      <c r="B52" s="201" t="s">
        <v>635</v>
      </c>
      <c r="C52" s="202"/>
      <c r="D52" s="233"/>
      <c r="E52" s="233"/>
      <c r="F52" s="233"/>
      <c r="G52" s="233"/>
      <c r="H52" s="233"/>
      <c r="I52" s="234"/>
      <c r="J52" s="235" t="s">
        <v>3</v>
      </c>
      <c r="K52" s="236"/>
      <c r="L52" s="236"/>
      <c r="M52" s="236"/>
      <c r="N52" s="236"/>
      <c r="O52" s="236"/>
      <c r="P52" s="236"/>
      <c r="Q52" s="237"/>
      <c r="R52" s="237"/>
      <c r="S52" s="237"/>
      <c r="T52" s="237"/>
      <c r="U52" s="238" t="s">
        <v>4</v>
      </c>
      <c r="V52" s="239"/>
      <c r="W52" s="240"/>
      <c r="X52" s="237"/>
      <c r="Y52" s="237"/>
      <c r="Z52" s="237"/>
      <c r="AA52" s="237"/>
      <c r="AB52" s="237"/>
      <c r="AC52" s="241"/>
    </row>
    <row r="53" spans="1:29" s="218" customFormat="1" ht="18" customHeight="1" thickBot="1">
      <c r="A53" s="213"/>
      <c r="B53" s="214" t="s">
        <v>636</v>
      </c>
      <c r="C53" s="215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4"/>
      <c r="AB53" s="244"/>
      <c r="AC53" s="244"/>
    </row>
    <row r="54" spans="2:30" s="218" customFormat="1" ht="17.25" thickBot="1">
      <c r="B54" s="245" t="s">
        <v>6</v>
      </c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7"/>
      <c r="AB54" s="247"/>
      <c r="AC54" s="247"/>
      <c r="AD54" s="248"/>
    </row>
    <row r="57" ht="16.5">
      <c r="P57" s="1"/>
    </row>
  </sheetData>
  <sheetProtection/>
  <mergeCells count="23">
    <mergeCell ref="B54:AC54"/>
    <mergeCell ref="B52:I52"/>
    <mergeCell ref="J52:P52"/>
    <mergeCell ref="Q52:T52"/>
    <mergeCell ref="U52:V52"/>
    <mergeCell ref="W52:AC52"/>
    <mergeCell ref="B53:Z53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O2:U2"/>
    <mergeCell ref="V2:X2"/>
    <mergeCell ref="Y2:AC2"/>
    <mergeCell ref="B1:S1"/>
    <mergeCell ref="T1:U1"/>
    <mergeCell ref="V1:X1"/>
  </mergeCells>
  <conditionalFormatting sqref="U7:U51 AC7:AC51">
    <cfRule type="cellIs" priority="3" dxfId="26" operator="lessThan" stopIfTrue="1">
      <formula>60</formula>
    </cfRule>
  </conditionalFormatting>
  <conditionalFormatting sqref="W7:AA51 Q7:Q51 S7:T51">
    <cfRule type="cellIs" priority="2" dxfId="27" operator="lessThan" stopIfTrue="1">
      <formula>60</formula>
    </cfRule>
  </conditionalFormatting>
  <conditionalFormatting sqref="D7:O51">
    <cfRule type="cellIs" priority="1" dxfId="26" operator="lessThan" stopIfTrue="1">
      <formula>60</formula>
    </cfRule>
  </conditionalFormatting>
  <dataValidations count="5">
    <dataValidation type="whole" allowBlank="1" showInputMessage="1" showErrorMessage="1" imeMode="off" sqref="P7:P51">
      <formula1>0</formula1>
      <formula2>100</formula2>
    </dataValidation>
    <dataValidation allowBlank="1" showInputMessage="1" showErrorMessage="1" imeMode="off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W7:Z51 S7:T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5"/>
  <sheetViews>
    <sheetView zoomScale="110" zoomScaleNormal="110" zoomScalePageLayoutView="0" workbookViewId="0" topLeftCell="A40">
      <selection activeCell="A53" sqref="A53:IV53"/>
    </sheetView>
  </sheetViews>
  <sheetFormatPr defaultColWidth="9.00390625" defaultRowHeight="16.5"/>
  <cols>
    <col min="1" max="1" width="3.25390625" style="0" customWidth="1"/>
    <col min="2" max="2" width="7.375" style="0" customWidth="1"/>
    <col min="3" max="3" width="10.1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79" t="s">
        <v>71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>
        <v>108</v>
      </c>
      <c r="U1" s="82"/>
      <c r="V1" s="83" t="s">
        <v>14</v>
      </c>
      <c r="W1" s="80"/>
      <c r="X1" s="80"/>
      <c r="Y1" s="94" t="s">
        <v>70</v>
      </c>
      <c r="Z1" s="94"/>
      <c r="AA1" s="94"/>
      <c r="AB1" s="95" t="s">
        <v>13</v>
      </c>
      <c r="AC1" s="95"/>
    </row>
    <row r="2" spans="1:29" ht="19.5" customHeight="1">
      <c r="A2" s="96" t="s">
        <v>12</v>
      </c>
      <c r="B2" s="97"/>
      <c r="C2" s="98"/>
      <c r="D2" s="76"/>
      <c r="E2" s="76"/>
      <c r="F2" s="76"/>
      <c r="G2" s="76"/>
      <c r="H2" s="76"/>
      <c r="I2" s="76"/>
      <c r="J2" s="76"/>
      <c r="K2" s="76"/>
      <c r="L2" s="77" t="s">
        <v>15</v>
      </c>
      <c r="M2" s="77"/>
      <c r="N2" s="77"/>
      <c r="O2" s="75" t="s">
        <v>24</v>
      </c>
      <c r="P2" s="76"/>
      <c r="Q2" s="76"/>
      <c r="R2" s="76"/>
      <c r="S2" s="76"/>
      <c r="T2" s="76"/>
      <c r="U2" s="76"/>
      <c r="V2" s="77" t="s">
        <v>16</v>
      </c>
      <c r="W2" s="77"/>
      <c r="X2" s="77"/>
      <c r="Y2" s="76"/>
      <c r="Z2" s="76"/>
      <c r="AA2" s="76"/>
      <c r="AB2" s="76"/>
      <c r="AC2" s="78"/>
    </row>
    <row r="3" spans="1:44" ht="30.75" customHeight="1">
      <c r="A3" s="21" t="s">
        <v>9</v>
      </c>
      <c r="B3" s="22" t="s">
        <v>9</v>
      </c>
      <c r="C3" s="25" t="s">
        <v>10</v>
      </c>
      <c r="D3" s="84" t="s">
        <v>17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  <c r="S3" s="87" t="s">
        <v>21</v>
      </c>
      <c r="T3" s="88"/>
      <c r="U3" s="88"/>
      <c r="V3" s="89"/>
      <c r="W3" s="91" t="s">
        <v>18</v>
      </c>
      <c r="X3" s="92"/>
      <c r="Y3" s="92"/>
      <c r="Z3" s="92"/>
      <c r="AA3" s="92"/>
      <c r="AB3" s="93"/>
      <c r="AC3" s="99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3"/>
      <c r="B4" s="24"/>
      <c r="C4" s="2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6"/>
      <c r="S4" s="90"/>
      <c r="T4" s="88"/>
      <c r="U4" s="88"/>
      <c r="V4" s="89"/>
      <c r="W4" s="91"/>
      <c r="X4" s="92"/>
      <c r="Y4" s="92"/>
      <c r="Z4" s="92"/>
      <c r="AA4" s="92"/>
      <c r="AB4" s="93"/>
      <c r="AC4" s="9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 thickBot="1">
      <c r="A5" s="101" t="s">
        <v>11</v>
      </c>
      <c r="B5" s="102"/>
      <c r="C5" s="26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6"/>
      <c r="S5" s="90"/>
      <c r="T5" s="88"/>
      <c r="U5" s="88"/>
      <c r="V5" s="89"/>
      <c r="W5" s="91"/>
      <c r="X5" s="92"/>
      <c r="Y5" s="92"/>
      <c r="Z5" s="92"/>
      <c r="AA5" s="92"/>
      <c r="AB5" s="93"/>
      <c r="AC5" s="99"/>
    </row>
    <row r="6" spans="1:29" s="1" customFormat="1" ht="30.75" customHeight="1" thickBot="1">
      <c r="A6" s="166" t="s">
        <v>19</v>
      </c>
      <c r="B6" s="168" t="s">
        <v>7</v>
      </c>
      <c r="C6" s="169" t="s">
        <v>8</v>
      </c>
      <c r="D6" s="16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32">
        <v>12</v>
      </c>
      <c r="P6" s="27" t="s">
        <v>1</v>
      </c>
      <c r="Q6" s="27" t="s">
        <v>2</v>
      </c>
      <c r="R6" s="28">
        <v>0.6</v>
      </c>
      <c r="S6" s="29">
        <v>1</v>
      </c>
      <c r="T6" s="30">
        <v>2</v>
      </c>
      <c r="U6" s="30" t="s">
        <v>2</v>
      </c>
      <c r="V6" s="31">
        <v>0.3</v>
      </c>
      <c r="W6" s="29">
        <v>1</v>
      </c>
      <c r="X6" s="30">
        <v>2</v>
      </c>
      <c r="Y6" s="30">
        <v>3</v>
      </c>
      <c r="Z6" s="30">
        <v>4</v>
      </c>
      <c r="AA6" s="30" t="s">
        <v>2</v>
      </c>
      <c r="AB6" s="31">
        <v>0.1</v>
      </c>
      <c r="AC6" s="100"/>
    </row>
    <row r="7" spans="1:44" ht="12.75" customHeight="1">
      <c r="A7" s="194" t="s">
        <v>31</v>
      </c>
      <c r="B7" s="182" t="s">
        <v>206</v>
      </c>
      <c r="C7" s="183" t="s">
        <v>207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>
        <f aca="true" t="shared" si="0" ref="P7:P52">SUM(D7:O7)</f>
        <v>0</v>
      </c>
      <c r="Q7" s="44" t="e">
        <f aca="true" t="shared" si="1" ref="Q7:Q52">AVERAGE(D7:O7)</f>
        <v>#DIV/0!</v>
      </c>
      <c r="R7" s="45" t="e">
        <f aca="true" t="shared" si="2" ref="R7:R52">Q7*0.6</f>
        <v>#DIV/0!</v>
      </c>
      <c r="S7" s="42"/>
      <c r="T7" s="42"/>
      <c r="U7" s="58" t="e">
        <f>AVERAGE(S7:T7)</f>
        <v>#DIV/0!</v>
      </c>
      <c r="V7" s="59" t="e">
        <f>U7*0.3</f>
        <v>#DIV/0!</v>
      </c>
      <c r="W7" s="42"/>
      <c r="X7" s="60"/>
      <c r="Y7" s="60"/>
      <c r="Z7" s="60"/>
      <c r="AA7" s="61" t="e">
        <f aca="true" t="shared" si="3" ref="AA7:AA52">AVERAGE(W7:Z7)</f>
        <v>#DIV/0!</v>
      </c>
      <c r="AB7" s="62" t="e">
        <f>AA7*0.1</f>
        <v>#DIV/0!</v>
      </c>
      <c r="AC7" s="38" t="e">
        <f aca="true" t="shared" si="4" ref="AC7:AC52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195" t="s">
        <v>32</v>
      </c>
      <c r="B8" s="131" t="s">
        <v>208</v>
      </c>
      <c r="C8" s="132" t="s">
        <v>209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34" t="e">
        <f t="shared" si="2"/>
        <v>#DIV/0!</v>
      </c>
      <c r="S8" s="12"/>
      <c r="T8" s="12"/>
      <c r="U8" s="6" t="e">
        <f aca="true" t="shared" si="5" ref="U8:U52">AVERAGE(S8:T8)</f>
        <v>#DIV/0!</v>
      </c>
      <c r="V8" s="36" t="e">
        <f aca="true" t="shared" si="6" ref="V8:V52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2">AA8*0.1</f>
        <v>#DIV/0!</v>
      </c>
      <c r="AC8" s="39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195" t="s">
        <v>33</v>
      </c>
      <c r="B9" s="131" t="s">
        <v>210</v>
      </c>
      <c r="C9" s="132" t="s">
        <v>211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34" t="e">
        <f t="shared" si="2"/>
        <v>#DIV/0!</v>
      </c>
      <c r="S9" s="12"/>
      <c r="T9" s="12"/>
      <c r="U9" s="6" t="e">
        <f t="shared" si="5"/>
        <v>#DIV/0!</v>
      </c>
      <c r="V9" s="36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39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195" t="s">
        <v>34</v>
      </c>
      <c r="B10" s="131" t="s">
        <v>212</v>
      </c>
      <c r="C10" s="132" t="s">
        <v>213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34" t="e">
        <f t="shared" si="2"/>
        <v>#DIV/0!</v>
      </c>
      <c r="S10" s="12"/>
      <c r="T10" s="12"/>
      <c r="U10" s="6" t="e">
        <f t="shared" si="5"/>
        <v>#DIV/0!</v>
      </c>
      <c r="V10" s="36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39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196" t="s">
        <v>35</v>
      </c>
      <c r="B11" s="133" t="s">
        <v>214</v>
      </c>
      <c r="C11" s="134" t="s">
        <v>215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15">
        <f t="shared" si="0"/>
        <v>0</v>
      </c>
      <c r="Q11" s="16" t="e">
        <f t="shared" si="1"/>
        <v>#DIV/0!</v>
      </c>
      <c r="R11" s="35" t="e">
        <f t="shared" si="2"/>
        <v>#DIV/0!</v>
      </c>
      <c r="S11" s="17"/>
      <c r="T11" s="17"/>
      <c r="U11" s="19" t="e">
        <f t="shared" si="5"/>
        <v>#DIV/0!</v>
      </c>
      <c r="V11" s="37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0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194" t="s">
        <v>36</v>
      </c>
      <c r="B12" s="182" t="s">
        <v>216</v>
      </c>
      <c r="C12" s="183" t="s">
        <v>217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3">
        <f t="shared" si="0"/>
        <v>0</v>
      </c>
      <c r="Q12" s="4" t="e">
        <f t="shared" si="1"/>
        <v>#DIV/0!</v>
      </c>
      <c r="R12" s="33" t="e">
        <f t="shared" si="2"/>
        <v>#DIV/0!</v>
      </c>
      <c r="S12" s="5"/>
      <c r="T12" s="5"/>
      <c r="U12" s="6" t="e">
        <f t="shared" si="5"/>
        <v>#DIV/0!</v>
      </c>
      <c r="V12" s="36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1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195" t="s">
        <v>37</v>
      </c>
      <c r="B13" s="131" t="s">
        <v>218</v>
      </c>
      <c r="C13" s="132" t="s">
        <v>219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34" t="e">
        <f t="shared" si="2"/>
        <v>#DIV/0!</v>
      </c>
      <c r="S13" s="12"/>
      <c r="T13" s="12"/>
      <c r="U13" s="6" t="e">
        <f t="shared" si="5"/>
        <v>#DIV/0!</v>
      </c>
      <c r="V13" s="36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39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195" t="s">
        <v>38</v>
      </c>
      <c r="B14" s="131" t="s">
        <v>220</v>
      </c>
      <c r="C14" s="132" t="s">
        <v>221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34" t="e">
        <f t="shared" si="2"/>
        <v>#DIV/0!</v>
      </c>
      <c r="S14" s="12"/>
      <c r="T14" s="12"/>
      <c r="U14" s="6" t="e">
        <f t="shared" si="5"/>
        <v>#DIV/0!</v>
      </c>
      <c r="V14" s="36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39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195" t="s">
        <v>39</v>
      </c>
      <c r="B15" s="131" t="s">
        <v>222</v>
      </c>
      <c r="C15" s="132" t="s">
        <v>223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34" t="e">
        <f t="shared" si="2"/>
        <v>#DIV/0!</v>
      </c>
      <c r="S15" s="12"/>
      <c r="T15" s="12"/>
      <c r="U15" s="6" t="e">
        <f t="shared" si="5"/>
        <v>#DIV/0!</v>
      </c>
      <c r="V15" s="36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39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196" t="s">
        <v>40</v>
      </c>
      <c r="B16" s="133" t="s">
        <v>224</v>
      </c>
      <c r="C16" s="134" t="s">
        <v>225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5">
        <f t="shared" si="0"/>
        <v>0</v>
      </c>
      <c r="Q16" s="16" t="e">
        <f t="shared" si="1"/>
        <v>#DIV/0!</v>
      </c>
      <c r="R16" s="35" t="e">
        <f t="shared" si="2"/>
        <v>#DIV/0!</v>
      </c>
      <c r="S16" s="17"/>
      <c r="T16" s="17"/>
      <c r="U16" s="19" t="e">
        <f t="shared" si="5"/>
        <v>#DIV/0!</v>
      </c>
      <c r="V16" s="37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0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194" t="s">
        <v>41</v>
      </c>
      <c r="B17" s="182" t="s">
        <v>226</v>
      </c>
      <c r="C17" s="183" t="s">
        <v>227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3">
        <f t="shared" si="0"/>
        <v>0</v>
      </c>
      <c r="Q17" s="4" t="e">
        <f t="shared" si="1"/>
        <v>#DIV/0!</v>
      </c>
      <c r="R17" s="33" t="e">
        <f t="shared" si="2"/>
        <v>#DIV/0!</v>
      </c>
      <c r="S17" s="5"/>
      <c r="T17" s="5"/>
      <c r="U17" s="6" t="e">
        <f t="shared" si="5"/>
        <v>#DIV/0!</v>
      </c>
      <c r="V17" s="36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1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195" t="s">
        <v>42</v>
      </c>
      <c r="B18" s="131" t="s">
        <v>228</v>
      </c>
      <c r="C18" s="132" t="s">
        <v>229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34" t="e">
        <f t="shared" si="2"/>
        <v>#DIV/0!</v>
      </c>
      <c r="S18" s="12"/>
      <c r="T18" s="12"/>
      <c r="U18" s="6" t="e">
        <f t="shared" si="5"/>
        <v>#DIV/0!</v>
      </c>
      <c r="V18" s="36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39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195" t="s">
        <v>43</v>
      </c>
      <c r="B19" s="131" t="s">
        <v>230</v>
      </c>
      <c r="C19" s="132" t="s">
        <v>231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34" t="e">
        <f t="shared" si="2"/>
        <v>#DIV/0!</v>
      </c>
      <c r="S19" s="12"/>
      <c r="T19" s="12"/>
      <c r="U19" s="6" t="e">
        <f t="shared" si="5"/>
        <v>#DIV/0!</v>
      </c>
      <c r="V19" s="36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39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195" t="s">
        <v>44</v>
      </c>
      <c r="B20" s="131" t="s">
        <v>232</v>
      </c>
      <c r="C20" s="132" t="s">
        <v>233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34" t="e">
        <f t="shared" si="2"/>
        <v>#DIV/0!</v>
      </c>
      <c r="S20" s="12"/>
      <c r="T20" s="12"/>
      <c r="U20" s="6" t="e">
        <f t="shared" si="5"/>
        <v>#DIV/0!</v>
      </c>
      <c r="V20" s="36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39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196" t="s">
        <v>45</v>
      </c>
      <c r="B21" s="133" t="s">
        <v>234</v>
      </c>
      <c r="C21" s="134" t="s">
        <v>235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15">
        <f t="shared" si="0"/>
        <v>0</v>
      </c>
      <c r="Q21" s="16" t="e">
        <f t="shared" si="1"/>
        <v>#DIV/0!</v>
      </c>
      <c r="R21" s="35" t="e">
        <f t="shared" si="2"/>
        <v>#DIV/0!</v>
      </c>
      <c r="S21" s="17"/>
      <c r="T21" s="17"/>
      <c r="U21" s="19" t="e">
        <f t="shared" si="5"/>
        <v>#DIV/0!</v>
      </c>
      <c r="V21" s="37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0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194" t="s">
        <v>46</v>
      </c>
      <c r="B22" s="182" t="s">
        <v>236</v>
      </c>
      <c r="C22" s="183" t="s">
        <v>237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3" t="e">
        <f t="shared" si="2"/>
        <v>#DIV/0!</v>
      </c>
      <c r="S22" s="5"/>
      <c r="T22" s="5"/>
      <c r="U22" s="6" t="e">
        <f t="shared" si="5"/>
        <v>#DIV/0!</v>
      </c>
      <c r="V22" s="36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1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195" t="s">
        <v>47</v>
      </c>
      <c r="B23" s="131" t="s">
        <v>238</v>
      </c>
      <c r="C23" s="132" t="s">
        <v>239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34" t="e">
        <f t="shared" si="2"/>
        <v>#DIV/0!</v>
      </c>
      <c r="S23" s="12"/>
      <c r="T23" s="12"/>
      <c r="U23" s="6" t="e">
        <f t="shared" si="5"/>
        <v>#DIV/0!</v>
      </c>
      <c r="V23" s="36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39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195" t="s">
        <v>48</v>
      </c>
      <c r="B24" s="131" t="s">
        <v>240</v>
      </c>
      <c r="C24" s="132" t="s">
        <v>241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34" t="e">
        <f t="shared" si="2"/>
        <v>#DIV/0!</v>
      </c>
      <c r="S24" s="12"/>
      <c r="T24" s="12"/>
      <c r="U24" s="6" t="e">
        <f t="shared" si="5"/>
        <v>#DIV/0!</v>
      </c>
      <c r="V24" s="36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39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195" t="s">
        <v>49</v>
      </c>
      <c r="B25" s="131" t="s">
        <v>242</v>
      </c>
      <c r="C25" s="132" t="s">
        <v>243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34" t="e">
        <f t="shared" si="2"/>
        <v>#DIV/0!</v>
      </c>
      <c r="S25" s="12"/>
      <c r="T25" s="12"/>
      <c r="U25" s="6" t="e">
        <f t="shared" si="5"/>
        <v>#DIV/0!</v>
      </c>
      <c r="V25" s="36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39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196" t="s">
        <v>50</v>
      </c>
      <c r="B26" s="133" t="s">
        <v>244</v>
      </c>
      <c r="C26" s="134" t="s">
        <v>245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15">
        <f t="shared" si="0"/>
        <v>0</v>
      </c>
      <c r="Q26" s="16" t="e">
        <f t="shared" si="1"/>
        <v>#DIV/0!</v>
      </c>
      <c r="R26" s="35" t="e">
        <f t="shared" si="2"/>
        <v>#DIV/0!</v>
      </c>
      <c r="S26" s="17"/>
      <c r="T26" s="17"/>
      <c r="U26" s="19" t="e">
        <f t="shared" si="5"/>
        <v>#DIV/0!</v>
      </c>
      <c r="V26" s="37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0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94" t="s">
        <v>51</v>
      </c>
      <c r="B27" s="182" t="s">
        <v>246</v>
      </c>
      <c r="C27" s="183" t="s">
        <v>247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3">
        <f t="shared" si="0"/>
        <v>0</v>
      </c>
      <c r="Q27" s="4" t="e">
        <f t="shared" si="1"/>
        <v>#DIV/0!</v>
      </c>
      <c r="R27" s="33" t="e">
        <f t="shared" si="2"/>
        <v>#DIV/0!</v>
      </c>
      <c r="S27" s="5"/>
      <c r="T27" s="5"/>
      <c r="U27" s="6" t="e">
        <f t="shared" si="5"/>
        <v>#DIV/0!</v>
      </c>
      <c r="V27" s="36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1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195" t="s">
        <v>52</v>
      </c>
      <c r="B28" s="131" t="s">
        <v>248</v>
      </c>
      <c r="C28" s="132" t="s">
        <v>249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34" t="e">
        <f t="shared" si="2"/>
        <v>#DIV/0!</v>
      </c>
      <c r="S28" s="12"/>
      <c r="T28" s="12"/>
      <c r="U28" s="6" t="e">
        <f t="shared" si="5"/>
        <v>#DIV/0!</v>
      </c>
      <c r="V28" s="36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39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195" t="s">
        <v>53</v>
      </c>
      <c r="B29" s="131" t="s">
        <v>250</v>
      </c>
      <c r="C29" s="132" t="s">
        <v>251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34" t="e">
        <f t="shared" si="2"/>
        <v>#DIV/0!</v>
      </c>
      <c r="S29" s="12"/>
      <c r="T29" s="12"/>
      <c r="U29" s="6" t="e">
        <f t="shared" si="5"/>
        <v>#DIV/0!</v>
      </c>
      <c r="V29" s="36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39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195" t="s">
        <v>54</v>
      </c>
      <c r="B30" s="131" t="s">
        <v>252</v>
      </c>
      <c r="C30" s="132" t="s">
        <v>253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34" t="e">
        <f t="shared" si="2"/>
        <v>#DIV/0!</v>
      </c>
      <c r="S30" s="12"/>
      <c r="T30" s="12"/>
      <c r="U30" s="6" t="e">
        <f t="shared" si="5"/>
        <v>#DIV/0!</v>
      </c>
      <c r="V30" s="36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39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196" t="s">
        <v>55</v>
      </c>
      <c r="B31" s="133" t="s">
        <v>254</v>
      </c>
      <c r="C31" s="134" t="s">
        <v>255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15">
        <f t="shared" si="0"/>
        <v>0</v>
      </c>
      <c r="Q31" s="16" t="e">
        <f t="shared" si="1"/>
        <v>#DIV/0!</v>
      </c>
      <c r="R31" s="35" t="e">
        <f t="shared" si="2"/>
        <v>#DIV/0!</v>
      </c>
      <c r="S31" s="17"/>
      <c r="T31" s="17"/>
      <c r="U31" s="19" t="e">
        <f t="shared" si="5"/>
        <v>#DIV/0!</v>
      </c>
      <c r="V31" s="37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0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194" t="s">
        <v>56</v>
      </c>
      <c r="B32" s="182" t="s">
        <v>256</v>
      </c>
      <c r="C32" s="183" t="s">
        <v>257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3" t="e">
        <f t="shared" si="2"/>
        <v>#DIV/0!</v>
      </c>
      <c r="S32" s="5"/>
      <c r="T32" s="5"/>
      <c r="U32" s="6" t="e">
        <f t="shared" si="5"/>
        <v>#DIV/0!</v>
      </c>
      <c r="V32" s="36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1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195" t="s">
        <v>57</v>
      </c>
      <c r="B33" s="131" t="s">
        <v>258</v>
      </c>
      <c r="C33" s="132" t="s">
        <v>259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34" t="e">
        <f t="shared" si="2"/>
        <v>#DIV/0!</v>
      </c>
      <c r="S33" s="12"/>
      <c r="T33" s="12"/>
      <c r="U33" s="6" t="e">
        <f t="shared" si="5"/>
        <v>#DIV/0!</v>
      </c>
      <c r="V33" s="36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39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195" t="s">
        <v>58</v>
      </c>
      <c r="B34" s="131" t="s">
        <v>260</v>
      </c>
      <c r="C34" s="132" t="s">
        <v>261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34" t="e">
        <f t="shared" si="2"/>
        <v>#DIV/0!</v>
      </c>
      <c r="S34" s="12"/>
      <c r="T34" s="12"/>
      <c r="U34" s="6" t="e">
        <f t="shared" si="5"/>
        <v>#DIV/0!</v>
      </c>
      <c r="V34" s="36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39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195" t="s">
        <v>59</v>
      </c>
      <c r="B35" s="131" t="s">
        <v>262</v>
      </c>
      <c r="C35" s="132" t="s">
        <v>263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34" t="e">
        <f t="shared" si="2"/>
        <v>#DIV/0!</v>
      </c>
      <c r="S35" s="12"/>
      <c r="T35" s="12"/>
      <c r="U35" s="6" t="e">
        <f t="shared" si="5"/>
        <v>#DIV/0!</v>
      </c>
      <c r="V35" s="36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39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196" t="s">
        <v>60</v>
      </c>
      <c r="B36" s="133" t="s">
        <v>264</v>
      </c>
      <c r="C36" s="134" t="s">
        <v>265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15">
        <f t="shared" si="0"/>
        <v>0</v>
      </c>
      <c r="Q36" s="16" t="e">
        <f t="shared" si="1"/>
        <v>#DIV/0!</v>
      </c>
      <c r="R36" s="35" t="e">
        <f t="shared" si="2"/>
        <v>#DIV/0!</v>
      </c>
      <c r="S36" s="17"/>
      <c r="T36" s="17"/>
      <c r="U36" s="19" t="e">
        <f t="shared" si="5"/>
        <v>#DIV/0!</v>
      </c>
      <c r="V36" s="37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0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194" t="s">
        <v>61</v>
      </c>
      <c r="B37" s="182" t="s">
        <v>266</v>
      </c>
      <c r="C37" s="183" t="s">
        <v>267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3">
        <f t="shared" si="0"/>
        <v>0</v>
      </c>
      <c r="Q37" s="4" t="e">
        <f t="shared" si="1"/>
        <v>#DIV/0!</v>
      </c>
      <c r="R37" s="33" t="e">
        <f t="shared" si="2"/>
        <v>#DIV/0!</v>
      </c>
      <c r="S37" s="5"/>
      <c r="T37" s="5"/>
      <c r="U37" s="6" t="e">
        <f t="shared" si="5"/>
        <v>#DIV/0!</v>
      </c>
      <c r="V37" s="36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1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195" t="s">
        <v>62</v>
      </c>
      <c r="B38" s="131" t="s">
        <v>268</v>
      </c>
      <c r="C38" s="132" t="s">
        <v>269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34" t="e">
        <f t="shared" si="2"/>
        <v>#DIV/0!</v>
      </c>
      <c r="S38" s="12"/>
      <c r="T38" s="12"/>
      <c r="U38" s="6" t="e">
        <f t="shared" si="5"/>
        <v>#DIV/0!</v>
      </c>
      <c r="V38" s="36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39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195" t="s">
        <v>63</v>
      </c>
      <c r="B39" s="131" t="s">
        <v>270</v>
      </c>
      <c r="C39" s="132" t="s">
        <v>271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34" t="e">
        <f t="shared" si="2"/>
        <v>#DIV/0!</v>
      </c>
      <c r="S39" s="12"/>
      <c r="T39" s="12"/>
      <c r="U39" s="6" t="e">
        <f t="shared" si="5"/>
        <v>#DIV/0!</v>
      </c>
      <c r="V39" s="36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39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197"/>
      <c r="B40" s="137"/>
      <c r="C40" s="71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34" t="e">
        <f t="shared" si="2"/>
        <v>#DIV/0!</v>
      </c>
      <c r="S40" s="12"/>
      <c r="T40" s="12"/>
      <c r="U40" s="6" t="e">
        <f t="shared" si="5"/>
        <v>#DIV/0!</v>
      </c>
      <c r="V40" s="36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39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198"/>
      <c r="B41" s="138"/>
      <c r="C41" s="72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15">
        <f t="shared" si="0"/>
        <v>0</v>
      </c>
      <c r="Q41" s="16" t="e">
        <f t="shared" si="1"/>
        <v>#DIV/0!</v>
      </c>
      <c r="R41" s="35" t="e">
        <f t="shared" si="2"/>
        <v>#DIV/0!</v>
      </c>
      <c r="S41" s="17"/>
      <c r="T41" s="17"/>
      <c r="U41" s="19" t="e">
        <f t="shared" si="5"/>
        <v>#DIV/0!</v>
      </c>
      <c r="V41" s="37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0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199"/>
      <c r="B42" s="139"/>
      <c r="C42" s="7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3" t="e">
        <f t="shared" si="2"/>
        <v>#DIV/0!</v>
      </c>
      <c r="S42" s="5"/>
      <c r="T42" s="5"/>
      <c r="U42" s="6" t="e">
        <f t="shared" si="5"/>
        <v>#DIV/0!</v>
      </c>
      <c r="V42" s="36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1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197"/>
      <c r="B43" s="137"/>
      <c r="C43" s="71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34" t="e">
        <f t="shared" si="2"/>
        <v>#DIV/0!</v>
      </c>
      <c r="S43" s="12"/>
      <c r="T43" s="12"/>
      <c r="U43" s="6" t="e">
        <f t="shared" si="5"/>
        <v>#DIV/0!</v>
      </c>
      <c r="V43" s="36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39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197"/>
      <c r="B44" s="74"/>
      <c r="C44" s="12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34" t="e">
        <f t="shared" si="2"/>
        <v>#DIV/0!</v>
      </c>
      <c r="S44" s="12"/>
      <c r="T44" s="12"/>
      <c r="U44" s="6" t="e">
        <f t="shared" si="5"/>
        <v>#DIV/0!</v>
      </c>
      <c r="V44" s="36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39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197"/>
      <c r="B45" s="70"/>
      <c r="C45" s="6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34" t="e">
        <f t="shared" si="2"/>
        <v>#DIV/0!</v>
      </c>
      <c r="S45" s="12"/>
      <c r="T45" s="12"/>
      <c r="U45" s="6" t="e">
        <f t="shared" si="5"/>
        <v>#DIV/0!</v>
      </c>
      <c r="V45" s="36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39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198"/>
      <c r="B46" s="124"/>
      <c r="C46" s="68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15">
        <f t="shared" si="0"/>
        <v>0</v>
      </c>
      <c r="Q46" s="16" t="e">
        <f t="shared" si="1"/>
        <v>#DIV/0!</v>
      </c>
      <c r="R46" s="35" t="e">
        <f t="shared" si="2"/>
        <v>#DIV/0!</v>
      </c>
      <c r="S46" s="17"/>
      <c r="T46" s="17"/>
      <c r="U46" s="19" t="e">
        <f t="shared" si="5"/>
        <v>#DIV/0!</v>
      </c>
      <c r="V46" s="37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0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199"/>
      <c r="B47" s="170"/>
      <c r="C47" s="17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3">
        <f t="shared" si="0"/>
        <v>0</v>
      </c>
      <c r="Q47" s="4" t="e">
        <f t="shared" si="1"/>
        <v>#DIV/0!</v>
      </c>
      <c r="R47" s="33" t="e">
        <f t="shared" si="2"/>
        <v>#DIV/0!</v>
      </c>
      <c r="S47" s="5"/>
      <c r="T47" s="5"/>
      <c r="U47" s="6" t="e">
        <f t="shared" si="5"/>
        <v>#DIV/0!</v>
      </c>
      <c r="V47" s="36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1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197"/>
      <c r="B48" s="140"/>
      <c r="C48" s="141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34" t="e">
        <f t="shared" si="2"/>
        <v>#DIV/0!</v>
      </c>
      <c r="S48" s="12"/>
      <c r="T48" s="12"/>
      <c r="U48" s="6" t="e">
        <f t="shared" si="5"/>
        <v>#DIV/0!</v>
      </c>
      <c r="V48" s="36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39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197"/>
      <c r="B49" s="140"/>
      <c r="C49" s="141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 t="shared" si="0"/>
        <v>0</v>
      </c>
      <c r="Q49" s="11" t="e">
        <f t="shared" si="1"/>
        <v>#DIV/0!</v>
      </c>
      <c r="R49" s="34" t="e">
        <f t="shared" si="2"/>
        <v>#DIV/0!</v>
      </c>
      <c r="S49" s="12"/>
      <c r="T49" s="12"/>
      <c r="U49" s="6" t="e">
        <f t="shared" si="5"/>
        <v>#DIV/0!</v>
      </c>
      <c r="V49" s="36" t="e">
        <f t="shared" si="6"/>
        <v>#DIV/0!</v>
      </c>
      <c r="W49" s="12"/>
      <c r="X49" s="9"/>
      <c r="Y49" s="9"/>
      <c r="Z49" s="9"/>
      <c r="AA49" s="13" t="e">
        <f t="shared" si="3"/>
        <v>#DIV/0!</v>
      </c>
      <c r="AB49" s="8" t="e">
        <f t="shared" si="7"/>
        <v>#DIV/0!</v>
      </c>
      <c r="AC49" s="39" t="e">
        <f t="shared" si="4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197"/>
      <c r="B50" s="140"/>
      <c r="C50" s="14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34" t="e">
        <f t="shared" si="2"/>
        <v>#DIV/0!</v>
      </c>
      <c r="S50" s="12"/>
      <c r="T50" s="12"/>
      <c r="U50" s="6" t="e">
        <f t="shared" si="5"/>
        <v>#DIV/0!</v>
      </c>
      <c r="V50" s="36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39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.75" customHeight="1" thickBot="1">
      <c r="A51" s="198"/>
      <c r="B51" s="136"/>
      <c r="C51" s="13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5">
        <f>SUM(D51:O51)</f>
        <v>0</v>
      </c>
      <c r="Q51" s="16" t="e">
        <f>AVERAGE(D51:O51)</f>
        <v>#DIV/0!</v>
      </c>
      <c r="R51" s="35" t="e">
        <f>Q51*0.6</f>
        <v>#DIV/0!</v>
      </c>
      <c r="S51" s="17"/>
      <c r="T51" s="17"/>
      <c r="U51" s="19" t="e">
        <f>AVERAGE(S51:T51)</f>
        <v>#DIV/0!</v>
      </c>
      <c r="V51" s="37" t="e">
        <f>U51*0.3</f>
        <v>#DIV/0!</v>
      </c>
      <c r="W51" s="17"/>
      <c r="X51" s="14"/>
      <c r="Y51" s="14"/>
      <c r="Z51" s="14"/>
      <c r="AA51" s="18" t="e">
        <f>AVERAGE(W51:Z51)</f>
        <v>#DIV/0!</v>
      </c>
      <c r="AB51" s="20" t="e">
        <f>AA51*0.1</f>
        <v>#DIV/0!</v>
      </c>
      <c r="AC51" s="40" t="e">
        <f>SUM(R51,V51,AB51)</f>
        <v>#DIV/0!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29" s="1" customFormat="1" ht="12.75" customHeight="1" thickBot="1">
      <c r="A52" s="199"/>
      <c r="B52" s="184"/>
      <c r="C52" s="143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146">
        <f t="shared" si="0"/>
        <v>0</v>
      </c>
      <c r="Q52" s="147" t="e">
        <f t="shared" si="1"/>
        <v>#DIV/0!</v>
      </c>
      <c r="R52" s="148" t="e">
        <f t="shared" si="2"/>
        <v>#DIV/0!</v>
      </c>
      <c r="S52" s="46"/>
      <c r="T52" s="46"/>
      <c r="U52" s="149" t="e">
        <f t="shared" si="5"/>
        <v>#DIV/0!</v>
      </c>
      <c r="V52" s="150" t="e">
        <f t="shared" si="6"/>
        <v>#DIV/0!</v>
      </c>
      <c r="W52" s="151"/>
      <c r="X52" s="152"/>
      <c r="Y52" s="152"/>
      <c r="Z52" s="152"/>
      <c r="AA52" s="153" t="e">
        <f t="shared" si="3"/>
        <v>#DIV/0!</v>
      </c>
      <c r="AB52" s="154" t="e">
        <f t="shared" si="7"/>
        <v>#DIV/0!</v>
      </c>
      <c r="AC52" s="155" t="e">
        <f t="shared" si="4"/>
        <v>#DIV/0!</v>
      </c>
    </row>
    <row r="53" spans="1:29" s="212" customFormat="1" ht="29.25" customHeight="1" thickBot="1">
      <c r="A53" s="213"/>
      <c r="B53" s="221" t="s">
        <v>634</v>
      </c>
      <c r="C53" s="222"/>
      <c r="D53" s="203"/>
      <c r="E53" s="203"/>
      <c r="F53" s="203"/>
      <c r="G53" s="203"/>
      <c r="H53" s="203"/>
      <c r="I53" s="204"/>
      <c r="J53" s="205" t="s">
        <v>3</v>
      </c>
      <c r="K53" s="206"/>
      <c r="L53" s="206"/>
      <c r="M53" s="206"/>
      <c r="N53" s="206"/>
      <c r="O53" s="206"/>
      <c r="P53" s="206"/>
      <c r="Q53" s="207"/>
      <c r="R53" s="207"/>
      <c r="S53" s="207"/>
      <c r="T53" s="207"/>
      <c r="U53" s="208" t="s">
        <v>4</v>
      </c>
      <c r="V53" s="209"/>
      <c r="W53" s="210"/>
      <c r="X53" s="207"/>
      <c r="Y53" s="207"/>
      <c r="Z53" s="207"/>
      <c r="AA53" s="207"/>
      <c r="AB53" s="207"/>
      <c r="AC53" s="211"/>
    </row>
    <row r="54" spans="2:26" ht="18" customHeight="1">
      <c r="B54" s="115" t="s">
        <v>5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</row>
    <row r="55" spans="2:29" ht="16.5">
      <c r="B55" s="103" t="s">
        <v>6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5"/>
      <c r="AB55" s="105"/>
      <c r="AC55" s="105"/>
    </row>
  </sheetData>
  <sheetProtection/>
  <mergeCells count="23">
    <mergeCell ref="B55:AC55"/>
    <mergeCell ref="B53:I53"/>
    <mergeCell ref="J53:P53"/>
    <mergeCell ref="Q53:T53"/>
    <mergeCell ref="U53:V53"/>
    <mergeCell ref="W53:AC53"/>
    <mergeCell ref="B54:Z54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O2:U2"/>
    <mergeCell ref="V2:X2"/>
    <mergeCell ref="Y2:AC2"/>
    <mergeCell ref="B1:S1"/>
    <mergeCell ref="T1:U1"/>
    <mergeCell ref="V1:X1"/>
  </mergeCells>
  <conditionalFormatting sqref="U7:U52 AC7:AC52">
    <cfRule type="cellIs" priority="3" dxfId="26" operator="lessThan" stopIfTrue="1">
      <formula>60</formula>
    </cfRule>
  </conditionalFormatting>
  <conditionalFormatting sqref="W7:AA52 Q7:Q52 S7:T52">
    <cfRule type="cellIs" priority="2" dxfId="27" operator="lessThan" stopIfTrue="1">
      <formula>60</formula>
    </cfRule>
  </conditionalFormatting>
  <conditionalFormatting sqref="D7:O52">
    <cfRule type="cellIs" priority="1" dxfId="26" operator="lessThan" stopIfTrue="1">
      <formula>60</formula>
    </cfRule>
  </conditionalFormatting>
  <dataValidations count="5">
    <dataValidation type="whole" allowBlank="1" showInputMessage="1" showErrorMessage="1" imeMode="off" sqref="P7:P52">
      <formula1>0</formula1>
      <formula2>100</formula2>
    </dataValidation>
    <dataValidation allowBlank="1" showInputMessage="1" showErrorMessage="1" imeMode="off" sqref="Q7:Q52"/>
    <dataValidation type="whole" allowBlank="1" showInputMessage="1" showErrorMessage="1" errorTitle="分數超過100了" error="請更正錯誤!!" sqref="AC7:AC52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2 W7:Z52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2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5"/>
  <sheetViews>
    <sheetView zoomScale="110" zoomScaleNormal="110" zoomScalePageLayoutView="0" workbookViewId="0" topLeftCell="A46">
      <selection activeCell="A53" sqref="A53:IV53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8.00390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79" t="s">
        <v>71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>
        <v>108</v>
      </c>
      <c r="U1" s="82"/>
      <c r="V1" s="83" t="s">
        <v>14</v>
      </c>
      <c r="W1" s="80"/>
      <c r="X1" s="80"/>
      <c r="Y1" s="94" t="s">
        <v>70</v>
      </c>
      <c r="Z1" s="94"/>
      <c r="AA1" s="94"/>
      <c r="AB1" s="95" t="s">
        <v>13</v>
      </c>
      <c r="AC1" s="95"/>
    </row>
    <row r="2" spans="1:29" ht="19.5" customHeight="1">
      <c r="A2" s="96" t="s">
        <v>12</v>
      </c>
      <c r="B2" s="97"/>
      <c r="C2" s="98"/>
      <c r="D2" s="76"/>
      <c r="E2" s="76"/>
      <c r="F2" s="76"/>
      <c r="G2" s="76"/>
      <c r="H2" s="76"/>
      <c r="I2" s="76"/>
      <c r="J2" s="76"/>
      <c r="K2" s="76"/>
      <c r="L2" s="77" t="s">
        <v>15</v>
      </c>
      <c r="M2" s="77"/>
      <c r="N2" s="77"/>
      <c r="O2" s="75" t="s">
        <v>25</v>
      </c>
      <c r="P2" s="76"/>
      <c r="Q2" s="76"/>
      <c r="R2" s="76"/>
      <c r="S2" s="76"/>
      <c r="T2" s="76"/>
      <c r="U2" s="76"/>
      <c r="V2" s="77" t="s">
        <v>16</v>
      </c>
      <c r="W2" s="77"/>
      <c r="X2" s="77"/>
      <c r="Y2" s="76"/>
      <c r="Z2" s="76"/>
      <c r="AA2" s="76"/>
      <c r="AB2" s="76"/>
      <c r="AC2" s="78"/>
    </row>
    <row r="3" spans="1:44" ht="30.75" customHeight="1">
      <c r="A3" s="21" t="s">
        <v>9</v>
      </c>
      <c r="B3" s="22" t="s">
        <v>9</v>
      </c>
      <c r="C3" s="25" t="s">
        <v>10</v>
      </c>
      <c r="D3" s="84" t="s">
        <v>17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  <c r="S3" s="87" t="s">
        <v>21</v>
      </c>
      <c r="T3" s="88"/>
      <c r="U3" s="88"/>
      <c r="V3" s="89"/>
      <c r="W3" s="91" t="s">
        <v>18</v>
      </c>
      <c r="X3" s="92"/>
      <c r="Y3" s="92"/>
      <c r="Z3" s="92"/>
      <c r="AA3" s="92"/>
      <c r="AB3" s="93"/>
      <c r="AC3" s="99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3"/>
      <c r="B4" s="24"/>
      <c r="C4" s="2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6"/>
      <c r="S4" s="90"/>
      <c r="T4" s="88"/>
      <c r="U4" s="88"/>
      <c r="V4" s="89"/>
      <c r="W4" s="91"/>
      <c r="X4" s="92"/>
      <c r="Y4" s="92"/>
      <c r="Z4" s="92"/>
      <c r="AA4" s="92"/>
      <c r="AB4" s="93"/>
      <c r="AC4" s="9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 thickBot="1">
      <c r="A5" s="101" t="s">
        <v>11</v>
      </c>
      <c r="B5" s="102"/>
      <c r="C5" s="26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6"/>
      <c r="S5" s="90"/>
      <c r="T5" s="88"/>
      <c r="U5" s="88"/>
      <c r="V5" s="89"/>
      <c r="W5" s="91"/>
      <c r="X5" s="92"/>
      <c r="Y5" s="92"/>
      <c r="Z5" s="92"/>
      <c r="AA5" s="92"/>
      <c r="AB5" s="93"/>
      <c r="AC5" s="99"/>
    </row>
    <row r="6" spans="1:29" s="1" customFormat="1" ht="30.75" customHeight="1" thickBot="1">
      <c r="A6" s="166" t="s">
        <v>19</v>
      </c>
      <c r="B6" s="168" t="s">
        <v>7</v>
      </c>
      <c r="C6" s="169" t="s">
        <v>8</v>
      </c>
      <c r="D6" s="16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32">
        <v>12</v>
      </c>
      <c r="P6" s="27" t="s">
        <v>1</v>
      </c>
      <c r="Q6" s="27" t="s">
        <v>2</v>
      </c>
      <c r="R6" s="28">
        <v>0.6</v>
      </c>
      <c r="S6" s="29">
        <v>1</v>
      </c>
      <c r="T6" s="30">
        <v>2</v>
      </c>
      <c r="U6" s="30" t="s">
        <v>2</v>
      </c>
      <c r="V6" s="31">
        <v>0.3</v>
      </c>
      <c r="W6" s="29">
        <v>1</v>
      </c>
      <c r="X6" s="30">
        <v>2</v>
      </c>
      <c r="Y6" s="30">
        <v>3</v>
      </c>
      <c r="Z6" s="30">
        <v>4</v>
      </c>
      <c r="AA6" s="30" t="s">
        <v>2</v>
      </c>
      <c r="AB6" s="31">
        <v>0.1</v>
      </c>
      <c r="AC6" s="100"/>
    </row>
    <row r="7" spans="1:44" ht="12.75" customHeight="1">
      <c r="A7" s="194" t="s">
        <v>31</v>
      </c>
      <c r="B7" s="182" t="s">
        <v>272</v>
      </c>
      <c r="C7" s="183" t="s">
        <v>273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>
        <f aca="true" t="shared" si="0" ref="P7:P52">SUM(D7:O7)</f>
        <v>0</v>
      </c>
      <c r="Q7" s="44" t="e">
        <f aca="true" t="shared" si="1" ref="Q7:Q52">AVERAGE(D7:O7)</f>
        <v>#DIV/0!</v>
      </c>
      <c r="R7" s="45" t="e">
        <f aca="true" t="shared" si="2" ref="R7:R52">Q7*0.6</f>
        <v>#DIV/0!</v>
      </c>
      <c r="S7" s="42"/>
      <c r="T7" s="42"/>
      <c r="U7" s="58" t="e">
        <f>AVERAGE(S7:T7)</f>
        <v>#DIV/0!</v>
      </c>
      <c r="V7" s="59" t="e">
        <f>U7*0.3</f>
        <v>#DIV/0!</v>
      </c>
      <c r="W7" s="42"/>
      <c r="X7" s="60"/>
      <c r="Y7" s="60"/>
      <c r="Z7" s="60"/>
      <c r="AA7" s="61" t="e">
        <f aca="true" t="shared" si="3" ref="AA7:AA52">AVERAGE(W7:Z7)</f>
        <v>#DIV/0!</v>
      </c>
      <c r="AB7" s="62" t="e">
        <f>AA7*0.1</f>
        <v>#DIV/0!</v>
      </c>
      <c r="AC7" s="38" t="e">
        <f aca="true" t="shared" si="4" ref="AC7:AC52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195" t="s">
        <v>32</v>
      </c>
      <c r="B8" s="131" t="s">
        <v>274</v>
      </c>
      <c r="C8" s="132" t="s">
        <v>275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34" t="e">
        <f t="shared" si="2"/>
        <v>#DIV/0!</v>
      </c>
      <c r="S8" s="12"/>
      <c r="T8" s="12"/>
      <c r="U8" s="6" t="e">
        <f aca="true" t="shared" si="5" ref="U8:U52">AVERAGE(S8:T8)</f>
        <v>#DIV/0!</v>
      </c>
      <c r="V8" s="36" t="e">
        <f aca="true" t="shared" si="6" ref="V8:V52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2">AA8*0.1</f>
        <v>#DIV/0!</v>
      </c>
      <c r="AC8" s="39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195" t="s">
        <v>33</v>
      </c>
      <c r="B9" s="131" t="s">
        <v>276</v>
      </c>
      <c r="C9" s="132" t="s">
        <v>277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34" t="e">
        <f t="shared" si="2"/>
        <v>#DIV/0!</v>
      </c>
      <c r="S9" s="12"/>
      <c r="T9" s="12"/>
      <c r="U9" s="6" t="e">
        <f t="shared" si="5"/>
        <v>#DIV/0!</v>
      </c>
      <c r="V9" s="36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39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195" t="s">
        <v>34</v>
      </c>
      <c r="B10" s="131" t="s">
        <v>278</v>
      </c>
      <c r="C10" s="132" t="s">
        <v>279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34" t="e">
        <f t="shared" si="2"/>
        <v>#DIV/0!</v>
      </c>
      <c r="S10" s="12"/>
      <c r="T10" s="12"/>
      <c r="U10" s="6" t="e">
        <f t="shared" si="5"/>
        <v>#DIV/0!</v>
      </c>
      <c r="V10" s="36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39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196" t="s">
        <v>35</v>
      </c>
      <c r="B11" s="133" t="s">
        <v>280</v>
      </c>
      <c r="C11" s="134" t="s">
        <v>281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15">
        <f t="shared" si="0"/>
        <v>0</v>
      </c>
      <c r="Q11" s="16" t="e">
        <f t="shared" si="1"/>
        <v>#DIV/0!</v>
      </c>
      <c r="R11" s="35" t="e">
        <f t="shared" si="2"/>
        <v>#DIV/0!</v>
      </c>
      <c r="S11" s="17"/>
      <c r="T11" s="17"/>
      <c r="U11" s="19" t="e">
        <f t="shared" si="5"/>
        <v>#DIV/0!</v>
      </c>
      <c r="V11" s="37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0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194" t="s">
        <v>36</v>
      </c>
      <c r="B12" s="182" t="s">
        <v>282</v>
      </c>
      <c r="C12" s="183" t="s">
        <v>283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3">
        <f t="shared" si="0"/>
        <v>0</v>
      </c>
      <c r="Q12" s="4" t="e">
        <f t="shared" si="1"/>
        <v>#DIV/0!</v>
      </c>
      <c r="R12" s="33" t="e">
        <f t="shared" si="2"/>
        <v>#DIV/0!</v>
      </c>
      <c r="S12" s="5"/>
      <c r="T12" s="5"/>
      <c r="U12" s="6" t="e">
        <f t="shared" si="5"/>
        <v>#DIV/0!</v>
      </c>
      <c r="V12" s="36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1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195" t="s">
        <v>37</v>
      </c>
      <c r="B13" s="131" t="s">
        <v>284</v>
      </c>
      <c r="C13" s="132" t="s">
        <v>285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34" t="e">
        <f t="shared" si="2"/>
        <v>#DIV/0!</v>
      </c>
      <c r="S13" s="12"/>
      <c r="T13" s="12"/>
      <c r="U13" s="6" t="e">
        <f t="shared" si="5"/>
        <v>#DIV/0!</v>
      </c>
      <c r="V13" s="36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39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195" t="s">
        <v>38</v>
      </c>
      <c r="B14" s="131" t="s">
        <v>286</v>
      </c>
      <c r="C14" s="132" t="s">
        <v>287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34" t="e">
        <f t="shared" si="2"/>
        <v>#DIV/0!</v>
      </c>
      <c r="S14" s="12"/>
      <c r="T14" s="12"/>
      <c r="U14" s="6" t="e">
        <f t="shared" si="5"/>
        <v>#DIV/0!</v>
      </c>
      <c r="V14" s="36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39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195" t="s">
        <v>39</v>
      </c>
      <c r="B15" s="131" t="s">
        <v>288</v>
      </c>
      <c r="C15" s="132" t="s">
        <v>289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34" t="e">
        <f t="shared" si="2"/>
        <v>#DIV/0!</v>
      </c>
      <c r="S15" s="12"/>
      <c r="T15" s="12"/>
      <c r="U15" s="6" t="e">
        <f t="shared" si="5"/>
        <v>#DIV/0!</v>
      </c>
      <c r="V15" s="36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39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196" t="s">
        <v>40</v>
      </c>
      <c r="B16" s="133" t="s">
        <v>290</v>
      </c>
      <c r="C16" s="134" t="s">
        <v>291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5">
        <f t="shared" si="0"/>
        <v>0</v>
      </c>
      <c r="Q16" s="16" t="e">
        <f t="shared" si="1"/>
        <v>#DIV/0!</v>
      </c>
      <c r="R16" s="35" t="e">
        <f t="shared" si="2"/>
        <v>#DIV/0!</v>
      </c>
      <c r="S16" s="17"/>
      <c r="T16" s="17"/>
      <c r="U16" s="19" t="e">
        <f t="shared" si="5"/>
        <v>#DIV/0!</v>
      </c>
      <c r="V16" s="37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0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194" t="s">
        <v>41</v>
      </c>
      <c r="B17" s="182" t="s">
        <v>292</v>
      </c>
      <c r="C17" s="183" t="s">
        <v>293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3">
        <f t="shared" si="0"/>
        <v>0</v>
      </c>
      <c r="Q17" s="4" t="e">
        <f t="shared" si="1"/>
        <v>#DIV/0!</v>
      </c>
      <c r="R17" s="33" t="e">
        <f t="shared" si="2"/>
        <v>#DIV/0!</v>
      </c>
      <c r="S17" s="5"/>
      <c r="T17" s="5"/>
      <c r="U17" s="6" t="e">
        <f t="shared" si="5"/>
        <v>#DIV/0!</v>
      </c>
      <c r="V17" s="36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1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195" t="s">
        <v>42</v>
      </c>
      <c r="B18" s="131" t="s">
        <v>294</v>
      </c>
      <c r="C18" s="132" t="s">
        <v>295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34" t="e">
        <f t="shared" si="2"/>
        <v>#DIV/0!</v>
      </c>
      <c r="S18" s="12"/>
      <c r="T18" s="12"/>
      <c r="U18" s="6" t="e">
        <f t="shared" si="5"/>
        <v>#DIV/0!</v>
      </c>
      <c r="V18" s="36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39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195" t="s">
        <v>43</v>
      </c>
      <c r="B19" s="131" t="s">
        <v>296</v>
      </c>
      <c r="C19" s="132" t="s">
        <v>297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34" t="e">
        <f t="shared" si="2"/>
        <v>#DIV/0!</v>
      </c>
      <c r="S19" s="12"/>
      <c r="T19" s="12"/>
      <c r="U19" s="6" t="e">
        <f t="shared" si="5"/>
        <v>#DIV/0!</v>
      </c>
      <c r="V19" s="36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39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195" t="s">
        <v>44</v>
      </c>
      <c r="B20" s="131" t="s">
        <v>298</v>
      </c>
      <c r="C20" s="132" t="s">
        <v>299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34" t="e">
        <f t="shared" si="2"/>
        <v>#DIV/0!</v>
      </c>
      <c r="S20" s="12"/>
      <c r="T20" s="12"/>
      <c r="U20" s="6" t="e">
        <f t="shared" si="5"/>
        <v>#DIV/0!</v>
      </c>
      <c r="V20" s="36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39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196" t="s">
        <v>45</v>
      </c>
      <c r="B21" s="133" t="s">
        <v>300</v>
      </c>
      <c r="C21" s="134" t="s">
        <v>301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15">
        <f t="shared" si="0"/>
        <v>0</v>
      </c>
      <c r="Q21" s="16" t="e">
        <f t="shared" si="1"/>
        <v>#DIV/0!</v>
      </c>
      <c r="R21" s="35" t="e">
        <f t="shared" si="2"/>
        <v>#DIV/0!</v>
      </c>
      <c r="S21" s="17"/>
      <c r="T21" s="17"/>
      <c r="U21" s="19" t="e">
        <f t="shared" si="5"/>
        <v>#DIV/0!</v>
      </c>
      <c r="V21" s="37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0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194" t="s">
        <v>46</v>
      </c>
      <c r="B22" s="182" t="s">
        <v>302</v>
      </c>
      <c r="C22" s="183" t="s">
        <v>303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3" t="e">
        <f t="shared" si="2"/>
        <v>#DIV/0!</v>
      </c>
      <c r="S22" s="5"/>
      <c r="T22" s="5"/>
      <c r="U22" s="6" t="e">
        <f t="shared" si="5"/>
        <v>#DIV/0!</v>
      </c>
      <c r="V22" s="36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1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195" t="s">
        <v>47</v>
      </c>
      <c r="B23" s="131" t="s">
        <v>304</v>
      </c>
      <c r="C23" s="132" t="s">
        <v>305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34" t="e">
        <f t="shared" si="2"/>
        <v>#DIV/0!</v>
      </c>
      <c r="S23" s="12"/>
      <c r="T23" s="12"/>
      <c r="U23" s="6" t="e">
        <f t="shared" si="5"/>
        <v>#DIV/0!</v>
      </c>
      <c r="V23" s="36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39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195" t="s">
        <v>48</v>
      </c>
      <c r="B24" s="131" t="s">
        <v>306</v>
      </c>
      <c r="C24" s="132" t="s">
        <v>307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34" t="e">
        <f t="shared" si="2"/>
        <v>#DIV/0!</v>
      </c>
      <c r="S24" s="12"/>
      <c r="T24" s="12"/>
      <c r="U24" s="6" t="e">
        <f t="shared" si="5"/>
        <v>#DIV/0!</v>
      </c>
      <c r="V24" s="36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39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195" t="s">
        <v>49</v>
      </c>
      <c r="B25" s="131" t="s">
        <v>308</v>
      </c>
      <c r="C25" s="132" t="s">
        <v>309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34" t="e">
        <f t="shared" si="2"/>
        <v>#DIV/0!</v>
      </c>
      <c r="S25" s="12"/>
      <c r="T25" s="12"/>
      <c r="U25" s="6" t="e">
        <f t="shared" si="5"/>
        <v>#DIV/0!</v>
      </c>
      <c r="V25" s="36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39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196" t="s">
        <v>50</v>
      </c>
      <c r="B26" s="133" t="s">
        <v>310</v>
      </c>
      <c r="C26" s="134" t="s">
        <v>311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15">
        <f t="shared" si="0"/>
        <v>0</v>
      </c>
      <c r="Q26" s="16" t="e">
        <f t="shared" si="1"/>
        <v>#DIV/0!</v>
      </c>
      <c r="R26" s="35" t="e">
        <f t="shared" si="2"/>
        <v>#DIV/0!</v>
      </c>
      <c r="S26" s="17"/>
      <c r="T26" s="17"/>
      <c r="U26" s="19" t="e">
        <f t="shared" si="5"/>
        <v>#DIV/0!</v>
      </c>
      <c r="V26" s="37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0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94" t="s">
        <v>51</v>
      </c>
      <c r="B27" s="182" t="s">
        <v>312</v>
      </c>
      <c r="C27" s="183" t="s">
        <v>313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3">
        <f t="shared" si="0"/>
        <v>0</v>
      </c>
      <c r="Q27" s="4" t="e">
        <f t="shared" si="1"/>
        <v>#DIV/0!</v>
      </c>
      <c r="R27" s="33" t="e">
        <f t="shared" si="2"/>
        <v>#DIV/0!</v>
      </c>
      <c r="S27" s="5"/>
      <c r="T27" s="5"/>
      <c r="U27" s="6" t="e">
        <f t="shared" si="5"/>
        <v>#DIV/0!</v>
      </c>
      <c r="V27" s="36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1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195" t="s">
        <v>52</v>
      </c>
      <c r="B28" s="131" t="s">
        <v>314</v>
      </c>
      <c r="C28" s="132" t="s">
        <v>315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34" t="e">
        <f t="shared" si="2"/>
        <v>#DIV/0!</v>
      </c>
      <c r="S28" s="12"/>
      <c r="T28" s="12"/>
      <c r="U28" s="6" t="e">
        <f t="shared" si="5"/>
        <v>#DIV/0!</v>
      </c>
      <c r="V28" s="36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39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195" t="s">
        <v>53</v>
      </c>
      <c r="B29" s="131" t="s">
        <v>316</v>
      </c>
      <c r="C29" s="132" t="s">
        <v>317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34" t="e">
        <f t="shared" si="2"/>
        <v>#DIV/0!</v>
      </c>
      <c r="S29" s="12"/>
      <c r="T29" s="12"/>
      <c r="U29" s="6" t="e">
        <f t="shared" si="5"/>
        <v>#DIV/0!</v>
      </c>
      <c r="V29" s="36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39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195" t="s">
        <v>54</v>
      </c>
      <c r="B30" s="131" t="s">
        <v>318</v>
      </c>
      <c r="C30" s="132" t="s">
        <v>319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34" t="e">
        <f t="shared" si="2"/>
        <v>#DIV/0!</v>
      </c>
      <c r="S30" s="12"/>
      <c r="T30" s="12"/>
      <c r="U30" s="6" t="e">
        <f t="shared" si="5"/>
        <v>#DIV/0!</v>
      </c>
      <c r="V30" s="36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39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196" t="s">
        <v>55</v>
      </c>
      <c r="B31" s="133" t="s">
        <v>320</v>
      </c>
      <c r="C31" s="134" t="s">
        <v>321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15">
        <f t="shared" si="0"/>
        <v>0</v>
      </c>
      <c r="Q31" s="16" t="e">
        <f t="shared" si="1"/>
        <v>#DIV/0!</v>
      </c>
      <c r="R31" s="35" t="e">
        <f t="shared" si="2"/>
        <v>#DIV/0!</v>
      </c>
      <c r="S31" s="17"/>
      <c r="T31" s="17"/>
      <c r="U31" s="19" t="e">
        <f t="shared" si="5"/>
        <v>#DIV/0!</v>
      </c>
      <c r="V31" s="37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0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194" t="s">
        <v>56</v>
      </c>
      <c r="B32" s="182" t="s">
        <v>322</v>
      </c>
      <c r="C32" s="183" t="s">
        <v>323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3" t="e">
        <f t="shared" si="2"/>
        <v>#DIV/0!</v>
      </c>
      <c r="S32" s="5"/>
      <c r="T32" s="5"/>
      <c r="U32" s="6" t="e">
        <f t="shared" si="5"/>
        <v>#DIV/0!</v>
      </c>
      <c r="V32" s="36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1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195" t="s">
        <v>57</v>
      </c>
      <c r="B33" s="131" t="s">
        <v>324</v>
      </c>
      <c r="C33" s="132" t="s">
        <v>325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34" t="e">
        <f t="shared" si="2"/>
        <v>#DIV/0!</v>
      </c>
      <c r="S33" s="12"/>
      <c r="T33" s="12"/>
      <c r="U33" s="6" t="e">
        <f t="shared" si="5"/>
        <v>#DIV/0!</v>
      </c>
      <c r="V33" s="36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39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195" t="s">
        <v>58</v>
      </c>
      <c r="B34" s="131" t="s">
        <v>326</v>
      </c>
      <c r="C34" s="132" t="s">
        <v>327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34" t="e">
        <f t="shared" si="2"/>
        <v>#DIV/0!</v>
      </c>
      <c r="S34" s="12"/>
      <c r="T34" s="12"/>
      <c r="U34" s="6" t="e">
        <f t="shared" si="5"/>
        <v>#DIV/0!</v>
      </c>
      <c r="V34" s="36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39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195" t="s">
        <v>59</v>
      </c>
      <c r="B35" s="131" t="s">
        <v>328</v>
      </c>
      <c r="C35" s="132" t="s">
        <v>329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34" t="e">
        <f t="shared" si="2"/>
        <v>#DIV/0!</v>
      </c>
      <c r="S35" s="12"/>
      <c r="T35" s="12"/>
      <c r="U35" s="6" t="e">
        <f t="shared" si="5"/>
        <v>#DIV/0!</v>
      </c>
      <c r="V35" s="36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39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196" t="s">
        <v>60</v>
      </c>
      <c r="B36" s="133" t="s">
        <v>330</v>
      </c>
      <c r="C36" s="134" t="s">
        <v>331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15">
        <f t="shared" si="0"/>
        <v>0</v>
      </c>
      <c r="Q36" s="16" t="e">
        <f t="shared" si="1"/>
        <v>#DIV/0!</v>
      </c>
      <c r="R36" s="35" t="e">
        <f t="shared" si="2"/>
        <v>#DIV/0!</v>
      </c>
      <c r="S36" s="17"/>
      <c r="T36" s="17"/>
      <c r="U36" s="19" t="e">
        <f t="shared" si="5"/>
        <v>#DIV/0!</v>
      </c>
      <c r="V36" s="37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0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194" t="s">
        <v>61</v>
      </c>
      <c r="B37" s="182" t="s">
        <v>332</v>
      </c>
      <c r="C37" s="183" t="s">
        <v>333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3">
        <f t="shared" si="0"/>
        <v>0</v>
      </c>
      <c r="Q37" s="4" t="e">
        <f t="shared" si="1"/>
        <v>#DIV/0!</v>
      </c>
      <c r="R37" s="33" t="e">
        <f t="shared" si="2"/>
        <v>#DIV/0!</v>
      </c>
      <c r="S37" s="5"/>
      <c r="T37" s="5"/>
      <c r="U37" s="6" t="e">
        <f t="shared" si="5"/>
        <v>#DIV/0!</v>
      </c>
      <c r="V37" s="36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1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195" t="s">
        <v>62</v>
      </c>
      <c r="B38" s="131" t="s">
        <v>334</v>
      </c>
      <c r="C38" s="132" t="s">
        <v>335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34" t="e">
        <f t="shared" si="2"/>
        <v>#DIV/0!</v>
      </c>
      <c r="S38" s="12"/>
      <c r="T38" s="12"/>
      <c r="U38" s="6" t="e">
        <f t="shared" si="5"/>
        <v>#DIV/0!</v>
      </c>
      <c r="V38" s="36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39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195" t="s">
        <v>63</v>
      </c>
      <c r="B39" s="131" t="s">
        <v>336</v>
      </c>
      <c r="C39" s="132" t="s">
        <v>337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34" t="e">
        <f t="shared" si="2"/>
        <v>#DIV/0!</v>
      </c>
      <c r="S39" s="12"/>
      <c r="T39" s="12"/>
      <c r="U39" s="6" t="e">
        <f t="shared" si="5"/>
        <v>#DIV/0!</v>
      </c>
      <c r="V39" s="36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39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195" t="s">
        <v>64</v>
      </c>
      <c r="B40" s="131" t="s">
        <v>338</v>
      </c>
      <c r="C40" s="132" t="s">
        <v>339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34" t="e">
        <f t="shared" si="2"/>
        <v>#DIV/0!</v>
      </c>
      <c r="S40" s="12"/>
      <c r="T40" s="12"/>
      <c r="U40" s="6" t="e">
        <f t="shared" si="5"/>
        <v>#DIV/0!</v>
      </c>
      <c r="V40" s="36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39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196" t="s">
        <v>65</v>
      </c>
      <c r="B41" s="133" t="s">
        <v>340</v>
      </c>
      <c r="C41" s="134" t="s">
        <v>341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15">
        <f t="shared" si="0"/>
        <v>0</v>
      </c>
      <c r="Q41" s="16" t="e">
        <f t="shared" si="1"/>
        <v>#DIV/0!</v>
      </c>
      <c r="R41" s="35" t="e">
        <f t="shared" si="2"/>
        <v>#DIV/0!</v>
      </c>
      <c r="S41" s="17"/>
      <c r="T41" s="17"/>
      <c r="U41" s="19" t="e">
        <f t="shared" si="5"/>
        <v>#DIV/0!</v>
      </c>
      <c r="V41" s="37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0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194" t="s">
        <v>66</v>
      </c>
      <c r="B42" s="182" t="s">
        <v>342</v>
      </c>
      <c r="C42" s="183" t="s">
        <v>343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3" t="e">
        <f t="shared" si="2"/>
        <v>#DIV/0!</v>
      </c>
      <c r="S42" s="5"/>
      <c r="T42" s="5"/>
      <c r="U42" s="6" t="e">
        <f t="shared" si="5"/>
        <v>#DIV/0!</v>
      </c>
      <c r="V42" s="36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1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195" t="s">
        <v>67</v>
      </c>
      <c r="B43" s="131" t="s">
        <v>344</v>
      </c>
      <c r="C43" s="132" t="s">
        <v>345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34" t="e">
        <f t="shared" si="2"/>
        <v>#DIV/0!</v>
      </c>
      <c r="S43" s="12"/>
      <c r="T43" s="12"/>
      <c r="U43" s="6" t="e">
        <f t="shared" si="5"/>
        <v>#DIV/0!</v>
      </c>
      <c r="V43" s="36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39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195" t="s">
        <v>68</v>
      </c>
      <c r="B44" s="131" t="s">
        <v>346</v>
      </c>
      <c r="C44" s="132" t="s">
        <v>347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34" t="e">
        <f t="shared" si="2"/>
        <v>#DIV/0!</v>
      </c>
      <c r="S44" s="12"/>
      <c r="T44" s="12"/>
      <c r="U44" s="6" t="e">
        <f t="shared" si="5"/>
        <v>#DIV/0!</v>
      </c>
      <c r="V44" s="36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39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195" t="s">
        <v>69</v>
      </c>
      <c r="B45" s="131" t="s">
        <v>348</v>
      </c>
      <c r="C45" s="132" t="s">
        <v>349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34" t="e">
        <f t="shared" si="2"/>
        <v>#DIV/0!</v>
      </c>
      <c r="S45" s="12"/>
      <c r="T45" s="12"/>
      <c r="U45" s="6" t="e">
        <f t="shared" si="5"/>
        <v>#DIV/0!</v>
      </c>
      <c r="V45" s="36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39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198"/>
      <c r="B46" s="138"/>
      <c r="C46" s="72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15">
        <f t="shared" si="0"/>
        <v>0</v>
      </c>
      <c r="Q46" s="16" t="e">
        <f t="shared" si="1"/>
        <v>#DIV/0!</v>
      </c>
      <c r="R46" s="35" t="e">
        <f t="shared" si="2"/>
        <v>#DIV/0!</v>
      </c>
      <c r="S46" s="17"/>
      <c r="T46" s="17"/>
      <c r="U46" s="19" t="e">
        <f t="shared" si="5"/>
        <v>#DIV/0!</v>
      </c>
      <c r="V46" s="37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0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199"/>
      <c r="B47" s="172"/>
      <c r="C47" s="173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3">
        <f t="shared" si="0"/>
        <v>0</v>
      </c>
      <c r="Q47" s="4" t="e">
        <f t="shared" si="1"/>
        <v>#DIV/0!</v>
      </c>
      <c r="R47" s="33" t="e">
        <f t="shared" si="2"/>
        <v>#DIV/0!</v>
      </c>
      <c r="S47" s="5"/>
      <c r="T47" s="5"/>
      <c r="U47" s="6" t="e">
        <f t="shared" si="5"/>
        <v>#DIV/0!</v>
      </c>
      <c r="V47" s="36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1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197"/>
      <c r="B48" s="140"/>
      <c r="C48" s="141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34" t="e">
        <f t="shared" si="2"/>
        <v>#DIV/0!</v>
      </c>
      <c r="S48" s="12"/>
      <c r="T48" s="12"/>
      <c r="U48" s="6" t="e">
        <f t="shared" si="5"/>
        <v>#DIV/0!</v>
      </c>
      <c r="V48" s="36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39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197"/>
      <c r="B49" s="140"/>
      <c r="C49" s="141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>SUM(D49:O49)</f>
        <v>0</v>
      </c>
      <c r="Q49" s="11" t="e">
        <f>AVERAGE(D49:O49)</f>
        <v>#DIV/0!</v>
      </c>
      <c r="R49" s="34" t="e">
        <f>Q49*0.6</f>
        <v>#DIV/0!</v>
      </c>
      <c r="S49" s="12"/>
      <c r="T49" s="12"/>
      <c r="U49" s="6" t="e">
        <f>AVERAGE(S49:T49)</f>
        <v>#DIV/0!</v>
      </c>
      <c r="V49" s="36" t="e">
        <f>U49*0.3</f>
        <v>#DIV/0!</v>
      </c>
      <c r="W49" s="12"/>
      <c r="X49" s="9"/>
      <c r="Y49" s="9"/>
      <c r="Z49" s="9"/>
      <c r="AA49" s="13" t="e">
        <f>AVERAGE(W49:Z49)</f>
        <v>#DIV/0!</v>
      </c>
      <c r="AB49" s="8" t="e">
        <f>AA49*0.1</f>
        <v>#DIV/0!</v>
      </c>
      <c r="AC49" s="39" t="e">
        <f>SUM(R49,V49,AB49)</f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197"/>
      <c r="B50" s="140"/>
      <c r="C50" s="14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34" t="e">
        <f t="shared" si="2"/>
        <v>#DIV/0!</v>
      </c>
      <c r="S50" s="12"/>
      <c r="T50" s="12"/>
      <c r="U50" s="6" t="e">
        <f t="shared" si="5"/>
        <v>#DIV/0!</v>
      </c>
      <c r="V50" s="36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39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.75" customHeight="1" thickBot="1">
      <c r="A51" s="198"/>
      <c r="B51" s="136"/>
      <c r="C51" s="13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5">
        <f t="shared" si="0"/>
        <v>0</v>
      </c>
      <c r="Q51" s="16" t="e">
        <f t="shared" si="1"/>
        <v>#DIV/0!</v>
      </c>
      <c r="R51" s="35" t="e">
        <f t="shared" si="2"/>
        <v>#DIV/0!</v>
      </c>
      <c r="S51" s="17"/>
      <c r="T51" s="17"/>
      <c r="U51" s="19" t="e">
        <f t="shared" si="5"/>
        <v>#DIV/0!</v>
      </c>
      <c r="V51" s="37" t="e">
        <f t="shared" si="6"/>
        <v>#DIV/0!</v>
      </c>
      <c r="W51" s="17"/>
      <c r="X51" s="14"/>
      <c r="Y51" s="14"/>
      <c r="Z51" s="14"/>
      <c r="AA51" s="18" t="e">
        <f t="shared" si="3"/>
        <v>#DIV/0!</v>
      </c>
      <c r="AB51" s="20" t="e">
        <f t="shared" si="7"/>
        <v>#DIV/0!</v>
      </c>
      <c r="AC51" s="40" t="e">
        <f t="shared" si="4"/>
        <v>#DIV/0!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29" s="1" customFormat="1" ht="12.75" customHeight="1" thickBot="1">
      <c r="A52" s="199"/>
      <c r="B52" s="184"/>
      <c r="C52" s="143"/>
      <c r="D52" s="46"/>
      <c r="E52" s="46"/>
      <c r="F52" s="46"/>
      <c r="G52" s="46"/>
      <c r="H52" s="46"/>
      <c r="I52" s="46"/>
      <c r="J52" s="47"/>
      <c r="K52" s="47"/>
      <c r="L52" s="47"/>
      <c r="M52" s="47"/>
      <c r="N52" s="47"/>
      <c r="O52" s="47"/>
      <c r="P52" s="156">
        <f t="shared" si="0"/>
        <v>0</v>
      </c>
      <c r="Q52" s="157" t="e">
        <f t="shared" si="1"/>
        <v>#DIV/0!</v>
      </c>
      <c r="R52" s="158" t="e">
        <f t="shared" si="2"/>
        <v>#DIV/0!</v>
      </c>
      <c r="S52" s="47"/>
      <c r="T52" s="47"/>
      <c r="U52" s="159" t="e">
        <f t="shared" si="5"/>
        <v>#DIV/0!</v>
      </c>
      <c r="V52" s="160" t="e">
        <f t="shared" si="6"/>
        <v>#DIV/0!</v>
      </c>
      <c r="W52" s="161"/>
      <c r="X52" s="162"/>
      <c r="Y52" s="162"/>
      <c r="Z52" s="162"/>
      <c r="AA52" s="163" t="e">
        <f t="shared" si="3"/>
        <v>#DIV/0!</v>
      </c>
      <c r="AB52" s="164" t="e">
        <f t="shared" si="7"/>
        <v>#DIV/0!</v>
      </c>
      <c r="AC52" s="165" t="e">
        <f t="shared" si="4"/>
        <v>#DIV/0!</v>
      </c>
    </row>
    <row r="53" spans="1:29" s="212" customFormat="1" ht="29.25" customHeight="1" thickBot="1">
      <c r="A53" s="213"/>
      <c r="B53" s="221" t="s">
        <v>633</v>
      </c>
      <c r="C53" s="222"/>
      <c r="D53" s="203"/>
      <c r="E53" s="203"/>
      <c r="F53" s="203"/>
      <c r="G53" s="203"/>
      <c r="H53" s="203"/>
      <c r="I53" s="203"/>
      <c r="J53" s="226" t="s">
        <v>3</v>
      </c>
      <c r="K53" s="227"/>
      <c r="L53" s="227"/>
      <c r="M53" s="227"/>
      <c r="N53" s="227"/>
      <c r="O53" s="227"/>
      <c r="P53" s="227"/>
      <c r="Q53" s="228"/>
      <c r="R53" s="228"/>
      <c r="S53" s="228"/>
      <c r="T53" s="228"/>
      <c r="U53" s="229" t="s">
        <v>4</v>
      </c>
      <c r="V53" s="230"/>
      <c r="W53" s="231"/>
      <c r="X53" s="228"/>
      <c r="Y53" s="228"/>
      <c r="Z53" s="228"/>
      <c r="AA53" s="228"/>
      <c r="AB53" s="228"/>
      <c r="AC53" s="232"/>
    </row>
    <row r="54" spans="2:26" ht="18" customHeight="1">
      <c r="B54" s="115" t="s">
        <v>5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</row>
    <row r="55" spans="2:29" ht="16.5">
      <c r="B55" s="103" t="s">
        <v>6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5"/>
      <c r="AB55" s="105"/>
      <c r="AC55" s="105"/>
    </row>
  </sheetData>
  <sheetProtection/>
  <mergeCells count="23">
    <mergeCell ref="B55:AC55"/>
    <mergeCell ref="B53:I53"/>
    <mergeCell ref="J53:P53"/>
    <mergeCell ref="Q53:T53"/>
    <mergeCell ref="U53:V53"/>
    <mergeCell ref="W53:AC53"/>
    <mergeCell ref="B54:Z54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O2:U2"/>
    <mergeCell ref="V2:X2"/>
    <mergeCell ref="Y2:AC2"/>
    <mergeCell ref="B1:S1"/>
    <mergeCell ref="T1:U1"/>
    <mergeCell ref="V1:X1"/>
  </mergeCells>
  <conditionalFormatting sqref="U7:U52 AC7:AC52">
    <cfRule type="cellIs" priority="3" dxfId="26" operator="lessThan" stopIfTrue="1">
      <formula>60</formula>
    </cfRule>
  </conditionalFormatting>
  <conditionalFormatting sqref="W7:AA52 Q7:Q52 S7:T52">
    <cfRule type="cellIs" priority="2" dxfId="27" operator="lessThan" stopIfTrue="1">
      <formula>60</formula>
    </cfRule>
  </conditionalFormatting>
  <conditionalFormatting sqref="D7:O52">
    <cfRule type="cellIs" priority="1" dxfId="26" operator="lessThan" stopIfTrue="1">
      <formula>60</formula>
    </cfRule>
  </conditionalFormatting>
  <dataValidations count="5">
    <dataValidation type="whole" allowBlank="1" showInputMessage="1" showErrorMessage="1" imeMode="off" sqref="P7:P52">
      <formula1>0</formula1>
      <formula2>100</formula2>
    </dataValidation>
    <dataValidation allowBlank="1" showInputMessage="1" showErrorMessage="1" imeMode="off" sqref="Q7:Q52"/>
    <dataValidation type="whole" allowBlank="1" showInputMessage="1" showErrorMessage="1" errorTitle="分數超過100了" error="請更正錯誤!!" sqref="AC7:AC52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2 W7:Z52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2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4"/>
  <sheetViews>
    <sheetView zoomScale="110" zoomScaleNormal="110" zoomScalePageLayoutView="0" workbookViewId="0" topLeftCell="A37">
      <selection activeCell="A52" sqref="A52:IV53"/>
    </sheetView>
  </sheetViews>
  <sheetFormatPr defaultColWidth="9.00390625" defaultRowHeight="16.5"/>
  <cols>
    <col min="1" max="1" width="3.25390625" style="0" customWidth="1"/>
    <col min="2" max="2" width="7.875" style="57" customWidth="1"/>
    <col min="3" max="3" width="7.75390625" style="57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79" t="s">
        <v>71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>
        <v>108</v>
      </c>
      <c r="U1" s="82"/>
      <c r="V1" s="83" t="s">
        <v>14</v>
      </c>
      <c r="W1" s="80"/>
      <c r="X1" s="80"/>
      <c r="Y1" s="94" t="s">
        <v>70</v>
      </c>
      <c r="Z1" s="94"/>
      <c r="AA1" s="94"/>
      <c r="AB1" s="95" t="s">
        <v>13</v>
      </c>
      <c r="AC1" s="95"/>
    </row>
    <row r="2" spans="1:29" ht="19.5" customHeight="1">
      <c r="A2" s="96" t="s">
        <v>12</v>
      </c>
      <c r="B2" s="97"/>
      <c r="C2" s="98"/>
      <c r="D2" s="76"/>
      <c r="E2" s="76"/>
      <c r="F2" s="76"/>
      <c r="G2" s="76"/>
      <c r="H2" s="76"/>
      <c r="I2" s="76"/>
      <c r="J2" s="76"/>
      <c r="K2" s="76"/>
      <c r="L2" s="77" t="s">
        <v>15</v>
      </c>
      <c r="M2" s="77"/>
      <c r="N2" s="77"/>
      <c r="O2" s="75" t="s">
        <v>26</v>
      </c>
      <c r="P2" s="76"/>
      <c r="Q2" s="76"/>
      <c r="R2" s="76"/>
      <c r="S2" s="76"/>
      <c r="T2" s="76"/>
      <c r="U2" s="76"/>
      <c r="V2" s="77" t="s">
        <v>16</v>
      </c>
      <c r="W2" s="77"/>
      <c r="X2" s="77"/>
      <c r="Y2" s="76"/>
      <c r="Z2" s="76"/>
      <c r="AA2" s="76"/>
      <c r="AB2" s="76"/>
      <c r="AC2" s="78"/>
    </row>
    <row r="3" spans="1:44" ht="30.75" customHeight="1">
      <c r="A3" s="21" t="s">
        <v>9</v>
      </c>
      <c r="B3" s="51" t="s">
        <v>9</v>
      </c>
      <c r="C3" s="52" t="s">
        <v>10</v>
      </c>
      <c r="D3" s="84" t="s">
        <v>17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  <c r="S3" s="87" t="s">
        <v>21</v>
      </c>
      <c r="T3" s="88"/>
      <c r="U3" s="88"/>
      <c r="V3" s="89"/>
      <c r="W3" s="91" t="s">
        <v>18</v>
      </c>
      <c r="X3" s="92"/>
      <c r="Y3" s="92"/>
      <c r="Z3" s="92"/>
      <c r="AA3" s="92"/>
      <c r="AB3" s="93"/>
      <c r="AC3" s="99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3"/>
      <c r="B4" s="53"/>
      <c r="C4" s="52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6"/>
      <c r="S4" s="90"/>
      <c r="T4" s="88"/>
      <c r="U4" s="88"/>
      <c r="V4" s="89"/>
      <c r="W4" s="91"/>
      <c r="X4" s="92"/>
      <c r="Y4" s="92"/>
      <c r="Z4" s="92"/>
      <c r="AA4" s="92"/>
      <c r="AB4" s="93"/>
      <c r="AC4" s="9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 thickBot="1">
      <c r="A5" s="101" t="s">
        <v>11</v>
      </c>
      <c r="B5" s="102"/>
      <c r="C5" s="56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6"/>
      <c r="S5" s="90"/>
      <c r="T5" s="88"/>
      <c r="U5" s="88"/>
      <c r="V5" s="89"/>
      <c r="W5" s="91"/>
      <c r="X5" s="92"/>
      <c r="Y5" s="92"/>
      <c r="Z5" s="92"/>
      <c r="AA5" s="92"/>
      <c r="AB5" s="93"/>
      <c r="AC5" s="99"/>
    </row>
    <row r="6" spans="1:29" s="1" customFormat="1" ht="30.75" customHeight="1" thickBot="1">
      <c r="A6" s="166" t="s">
        <v>19</v>
      </c>
      <c r="B6" s="185" t="s">
        <v>7</v>
      </c>
      <c r="C6" s="186" t="s">
        <v>8</v>
      </c>
      <c r="D6" s="16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32">
        <v>12</v>
      </c>
      <c r="P6" s="27" t="s">
        <v>1</v>
      </c>
      <c r="Q6" s="27" t="s">
        <v>2</v>
      </c>
      <c r="R6" s="28">
        <v>0.6</v>
      </c>
      <c r="S6" s="29">
        <v>1</v>
      </c>
      <c r="T6" s="30">
        <v>2</v>
      </c>
      <c r="U6" s="30" t="s">
        <v>2</v>
      </c>
      <c r="V6" s="31">
        <v>0.3</v>
      </c>
      <c r="W6" s="29">
        <v>1</v>
      </c>
      <c r="X6" s="30">
        <v>2</v>
      </c>
      <c r="Y6" s="30">
        <v>3</v>
      </c>
      <c r="Z6" s="30">
        <v>4</v>
      </c>
      <c r="AA6" s="30" t="s">
        <v>2</v>
      </c>
      <c r="AB6" s="31">
        <v>0.1</v>
      </c>
      <c r="AC6" s="100"/>
    </row>
    <row r="7" spans="1:44" ht="12.75" customHeight="1">
      <c r="A7" s="194" t="s">
        <v>31</v>
      </c>
      <c r="B7" s="182" t="s">
        <v>350</v>
      </c>
      <c r="C7" s="183" t="s">
        <v>351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>
        <f aca="true" t="shared" si="0" ref="P7:P51">SUM(D7:O7)</f>
        <v>0</v>
      </c>
      <c r="Q7" s="44" t="e">
        <f aca="true" t="shared" si="1" ref="Q7:Q51">AVERAGE(D7:O7)</f>
        <v>#DIV/0!</v>
      </c>
      <c r="R7" s="45" t="e">
        <f aca="true" t="shared" si="2" ref="R7:R51">Q7*0.6</f>
        <v>#DIV/0!</v>
      </c>
      <c r="S7" s="42"/>
      <c r="T7" s="42"/>
      <c r="U7" s="58" t="e">
        <f>AVERAGE(S7:T7)</f>
        <v>#DIV/0!</v>
      </c>
      <c r="V7" s="59" t="e">
        <f>U7*0.3</f>
        <v>#DIV/0!</v>
      </c>
      <c r="W7" s="42"/>
      <c r="X7" s="60"/>
      <c r="Y7" s="60"/>
      <c r="Z7" s="60"/>
      <c r="AA7" s="61" t="e">
        <f aca="true" t="shared" si="3" ref="AA7:AA51">AVERAGE(W7:Z7)</f>
        <v>#DIV/0!</v>
      </c>
      <c r="AB7" s="62" t="e">
        <f>AA7*0.1</f>
        <v>#DIV/0!</v>
      </c>
      <c r="AC7" s="38" t="e">
        <f aca="true" t="shared" si="4" ref="AC7:AC51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195" t="s">
        <v>32</v>
      </c>
      <c r="B8" s="131" t="s">
        <v>352</v>
      </c>
      <c r="C8" s="132" t="s">
        <v>353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34" t="e">
        <f t="shared" si="2"/>
        <v>#DIV/0!</v>
      </c>
      <c r="S8" s="12"/>
      <c r="T8" s="12"/>
      <c r="U8" s="6" t="e">
        <f aca="true" t="shared" si="5" ref="U8:U51">AVERAGE(S8:T8)</f>
        <v>#DIV/0!</v>
      </c>
      <c r="V8" s="36" t="e">
        <f aca="true" t="shared" si="6" ref="V8:V51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1">AA8*0.1</f>
        <v>#DIV/0!</v>
      </c>
      <c r="AC8" s="39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195" t="s">
        <v>33</v>
      </c>
      <c r="B9" s="131" t="s">
        <v>354</v>
      </c>
      <c r="C9" s="132" t="s">
        <v>355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34" t="e">
        <f t="shared" si="2"/>
        <v>#DIV/0!</v>
      </c>
      <c r="S9" s="12"/>
      <c r="T9" s="12"/>
      <c r="U9" s="6" t="e">
        <f t="shared" si="5"/>
        <v>#DIV/0!</v>
      </c>
      <c r="V9" s="36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39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195" t="s">
        <v>34</v>
      </c>
      <c r="B10" s="131" t="s">
        <v>356</v>
      </c>
      <c r="C10" s="132" t="s">
        <v>357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34" t="e">
        <f t="shared" si="2"/>
        <v>#DIV/0!</v>
      </c>
      <c r="S10" s="12"/>
      <c r="T10" s="12"/>
      <c r="U10" s="6" t="e">
        <f t="shared" si="5"/>
        <v>#DIV/0!</v>
      </c>
      <c r="V10" s="36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39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196" t="s">
        <v>35</v>
      </c>
      <c r="B11" s="133" t="s">
        <v>358</v>
      </c>
      <c r="C11" s="134" t="s">
        <v>359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15">
        <f t="shared" si="0"/>
        <v>0</v>
      </c>
      <c r="Q11" s="16" t="e">
        <f t="shared" si="1"/>
        <v>#DIV/0!</v>
      </c>
      <c r="R11" s="35" t="e">
        <f t="shared" si="2"/>
        <v>#DIV/0!</v>
      </c>
      <c r="S11" s="17"/>
      <c r="T11" s="17"/>
      <c r="U11" s="19" t="e">
        <f t="shared" si="5"/>
        <v>#DIV/0!</v>
      </c>
      <c r="V11" s="37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0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194" t="s">
        <v>36</v>
      </c>
      <c r="B12" s="182" t="s">
        <v>360</v>
      </c>
      <c r="C12" s="183" t="s">
        <v>361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3">
        <f t="shared" si="0"/>
        <v>0</v>
      </c>
      <c r="Q12" s="4" t="e">
        <f t="shared" si="1"/>
        <v>#DIV/0!</v>
      </c>
      <c r="R12" s="33" t="e">
        <f t="shared" si="2"/>
        <v>#DIV/0!</v>
      </c>
      <c r="S12" s="5"/>
      <c r="T12" s="5"/>
      <c r="U12" s="6" t="e">
        <f t="shared" si="5"/>
        <v>#DIV/0!</v>
      </c>
      <c r="V12" s="36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1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195" t="s">
        <v>37</v>
      </c>
      <c r="B13" s="131" t="s">
        <v>362</v>
      </c>
      <c r="C13" s="132" t="s">
        <v>363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34" t="e">
        <f t="shared" si="2"/>
        <v>#DIV/0!</v>
      </c>
      <c r="S13" s="12"/>
      <c r="T13" s="12"/>
      <c r="U13" s="6" t="e">
        <f t="shared" si="5"/>
        <v>#DIV/0!</v>
      </c>
      <c r="V13" s="36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39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195" t="s">
        <v>38</v>
      </c>
      <c r="B14" s="131" t="s">
        <v>364</v>
      </c>
      <c r="C14" s="132" t="s">
        <v>365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34" t="e">
        <f t="shared" si="2"/>
        <v>#DIV/0!</v>
      </c>
      <c r="S14" s="12"/>
      <c r="T14" s="12"/>
      <c r="U14" s="6" t="e">
        <f t="shared" si="5"/>
        <v>#DIV/0!</v>
      </c>
      <c r="V14" s="36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39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195" t="s">
        <v>39</v>
      </c>
      <c r="B15" s="131" t="s">
        <v>366</v>
      </c>
      <c r="C15" s="132" t="s">
        <v>367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34" t="e">
        <f t="shared" si="2"/>
        <v>#DIV/0!</v>
      </c>
      <c r="S15" s="12"/>
      <c r="T15" s="12"/>
      <c r="U15" s="6" t="e">
        <f t="shared" si="5"/>
        <v>#DIV/0!</v>
      </c>
      <c r="V15" s="36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39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196" t="s">
        <v>40</v>
      </c>
      <c r="B16" s="133" t="s">
        <v>368</v>
      </c>
      <c r="C16" s="134" t="s">
        <v>369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5">
        <f t="shared" si="0"/>
        <v>0</v>
      </c>
      <c r="Q16" s="16" t="e">
        <f t="shared" si="1"/>
        <v>#DIV/0!</v>
      </c>
      <c r="R16" s="35" t="e">
        <f t="shared" si="2"/>
        <v>#DIV/0!</v>
      </c>
      <c r="S16" s="17"/>
      <c r="T16" s="17"/>
      <c r="U16" s="19" t="e">
        <f t="shared" si="5"/>
        <v>#DIV/0!</v>
      </c>
      <c r="V16" s="37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0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194" t="s">
        <v>41</v>
      </c>
      <c r="B17" s="182" t="s">
        <v>370</v>
      </c>
      <c r="C17" s="183" t="s">
        <v>371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3">
        <f t="shared" si="0"/>
        <v>0</v>
      </c>
      <c r="Q17" s="4" t="e">
        <f t="shared" si="1"/>
        <v>#DIV/0!</v>
      </c>
      <c r="R17" s="33" t="e">
        <f t="shared" si="2"/>
        <v>#DIV/0!</v>
      </c>
      <c r="S17" s="5"/>
      <c r="T17" s="5"/>
      <c r="U17" s="6" t="e">
        <f t="shared" si="5"/>
        <v>#DIV/0!</v>
      </c>
      <c r="V17" s="36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1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195" t="s">
        <v>42</v>
      </c>
      <c r="B18" s="131" t="s">
        <v>372</v>
      </c>
      <c r="C18" s="132" t="s">
        <v>373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34" t="e">
        <f t="shared" si="2"/>
        <v>#DIV/0!</v>
      </c>
      <c r="S18" s="12"/>
      <c r="T18" s="12"/>
      <c r="U18" s="6" t="e">
        <f t="shared" si="5"/>
        <v>#DIV/0!</v>
      </c>
      <c r="V18" s="36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39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195" t="s">
        <v>43</v>
      </c>
      <c r="B19" s="131" t="s">
        <v>374</v>
      </c>
      <c r="C19" s="132" t="s">
        <v>375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34" t="e">
        <f t="shared" si="2"/>
        <v>#DIV/0!</v>
      </c>
      <c r="S19" s="12"/>
      <c r="T19" s="12"/>
      <c r="U19" s="6" t="e">
        <f t="shared" si="5"/>
        <v>#DIV/0!</v>
      </c>
      <c r="V19" s="36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39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195" t="s">
        <v>44</v>
      </c>
      <c r="B20" s="131" t="s">
        <v>376</v>
      </c>
      <c r="C20" s="132" t="s">
        <v>377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34" t="e">
        <f t="shared" si="2"/>
        <v>#DIV/0!</v>
      </c>
      <c r="S20" s="12"/>
      <c r="T20" s="12"/>
      <c r="U20" s="6" t="e">
        <f t="shared" si="5"/>
        <v>#DIV/0!</v>
      </c>
      <c r="V20" s="36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39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196" t="s">
        <v>45</v>
      </c>
      <c r="B21" s="133" t="s">
        <v>378</v>
      </c>
      <c r="C21" s="134" t="s">
        <v>379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15">
        <f t="shared" si="0"/>
        <v>0</v>
      </c>
      <c r="Q21" s="16" t="e">
        <f t="shared" si="1"/>
        <v>#DIV/0!</v>
      </c>
      <c r="R21" s="35" t="e">
        <f t="shared" si="2"/>
        <v>#DIV/0!</v>
      </c>
      <c r="S21" s="17"/>
      <c r="T21" s="17"/>
      <c r="U21" s="19" t="e">
        <f t="shared" si="5"/>
        <v>#DIV/0!</v>
      </c>
      <c r="V21" s="37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0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194" t="s">
        <v>46</v>
      </c>
      <c r="B22" s="182" t="s">
        <v>380</v>
      </c>
      <c r="C22" s="183" t="s">
        <v>381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3" t="e">
        <f t="shared" si="2"/>
        <v>#DIV/0!</v>
      </c>
      <c r="S22" s="5"/>
      <c r="T22" s="5"/>
      <c r="U22" s="6" t="e">
        <f t="shared" si="5"/>
        <v>#DIV/0!</v>
      </c>
      <c r="V22" s="36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1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195" t="s">
        <v>47</v>
      </c>
      <c r="B23" s="131" t="s">
        <v>382</v>
      </c>
      <c r="C23" s="132" t="s">
        <v>383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34" t="e">
        <f t="shared" si="2"/>
        <v>#DIV/0!</v>
      </c>
      <c r="S23" s="12"/>
      <c r="T23" s="12"/>
      <c r="U23" s="6" t="e">
        <f t="shared" si="5"/>
        <v>#DIV/0!</v>
      </c>
      <c r="V23" s="36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39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195" t="s">
        <v>48</v>
      </c>
      <c r="B24" s="131" t="s">
        <v>384</v>
      </c>
      <c r="C24" s="132" t="s">
        <v>385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34" t="e">
        <f t="shared" si="2"/>
        <v>#DIV/0!</v>
      </c>
      <c r="S24" s="12"/>
      <c r="T24" s="12"/>
      <c r="U24" s="6" t="e">
        <f t="shared" si="5"/>
        <v>#DIV/0!</v>
      </c>
      <c r="V24" s="36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39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195" t="s">
        <v>49</v>
      </c>
      <c r="B25" s="131" t="s">
        <v>386</v>
      </c>
      <c r="C25" s="132" t="s">
        <v>387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34" t="e">
        <f t="shared" si="2"/>
        <v>#DIV/0!</v>
      </c>
      <c r="S25" s="12"/>
      <c r="T25" s="12"/>
      <c r="U25" s="6" t="e">
        <f t="shared" si="5"/>
        <v>#DIV/0!</v>
      </c>
      <c r="V25" s="36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39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196" t="s">
        <v>50</v>
      </c>
      <c r="B26" s="133" t="s">
        <v>388</v>
      </c>
      <c r="C26" s="134" t="s">
        <v>389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15">
        <f t="shared" si="0"/>
        <v>0</v>
      </c>
      <c r="Q26" s="16" t="e">
        <f t="shared" si="1"/>
        <v>#DIV/0!</v>
      </c>
      <c r="R26" s="35" t="e">
        <f t="shared" si="2"/>
        <v>#DIV/0!</v>
      </c>
      <c r="S26" s="17"/>
      <c r="T26" s="17"/>
      <c r="U26" s="19" t="e">
        <f t="shared" si="5"/>
        <v>#DIV/0!</v>
      </c>
      <c r="V26" s="37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0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94" t="s">
        <v>51</v>
      </c>
      <c r="B27" s="182" t="s">
        <v>390</v>
      </c>
      <c r="C27" s="183" t="s">
        <v>391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3">
        <f t="shared" si="0"/>
        <v>0</v>
      </c>
      <c r="Q27" s="4" t="e">
        <f t="shared" si="1"/>
        <v>#DIV/0!</v>
      </c>
      <c r="R27" s="33" t="e">
        <f t="shared" si="2"/>
        <v>#DIV/0!</v>
      </c>
      <c r="S27" s="5"/>
      <c r="T27" s="5"/>
      <c r="U27" s="6" t="e">
        <f t="shared" si="5"/>
        <v>#DIV/0!</v>
      </c>
      <c r="V27" s="36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1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195" t="s">
        <v>52</v>
      </c>
      <c r="B28" s="131" t="s">
        <v>392</v>
      </c>
      <c r="C28" s="132" t="s">
        <v>393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34" t="e">
        <f t="shared" si="2"/>
        <v>#DIV/0!</v>
      </c>
      <c r="S28" s="12"/>
      <c r="T28" s="12"/>
      <c r="U28" s="6" t="e">
        <f t="shared" si="5"/>
        <v>#DIV/0!</v>
      </c>
      <c r="V28" s="36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39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195" t="s">
        <v>53</v>
      </c>
      <c r="B29" s="131" t="s">
        <v>394</v>
      </c>
      <c r="C29" s="132" t="s">
        <v>395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34" t="e">
        <f t="shared" si="2"/>
        <v>#DIV/0!</v>
      </c>
      <c r="S29" s="12"/>
      <c r="T29" s="12"/>
      <c r="U29" s="6" t="e">
        <f t="shared" si="5"/>
        <v>#DIV/0!</v>
      </c>
      <c r="V29" s="36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39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195" t="s">
        <v>54</v>
      </c>
      <c r="B30" s="131" t="s">
        <v>396</v>
      </c>
      <c r="C30" s="132" t="s">
        <v>397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34" t="e">
        <f t="shared" si="2"/>
        <v>#DIV/0!</v>
      </c>
      <c r="S30" s="12"/>
      <c r="T30" s="12"/>
      <c r="U30" s="6" t="e">
        <f t="shared" si="5"/>
        <v>#DIV/0!</v>
      </c>
      <c r="V30" s="36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39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196" t="s">
        <v>55</v>
      </c>
      <c r="B31" s="133" t="s">
        <v>398</v>
      </c>
      <c r="C31" s="134" t="s">
        <v>399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15">
        <f t="shared" si="0"/>
        <v>0</v>
      </c>
      <c r="Q31" s="16" t="e">
        <f t="shared" si="1"/>
        <v>#DIV/0!</v>
      </c>
      <c r="R31" s="35" t="e">
        <f t="shared" si="2"/>
        <v>#DIV/0!</v>
      </c>
      <c r="S31" s="17"/>
      <c r="T31" s="17"/>
      <c r="U31" s="19" t="e">
        <f t="shared" si="5"/>
        <v>#DIV/0!</v>
      </c>
      <c r="V31" s="37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0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194" t="s">
        <v>56</v>
      </c>
      <c r="B32" s="182" t="s">
        <v>400</v>
      </c>
      <c r="C32" s="183" t="s">
        <v>401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3" t="e">
        <f t="shared" si="2"/>
        <v>#DIV/0!</v>
      </c>
      <c r="S32" s="5"/>
      <c r="T32" s="5"/>
      <c r="U32" s="6" t="e">
        <f t="shared" si="5"/>
        <v>#DIV/0!</v>
      </c>
      <c r="V32" s="36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1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195" t="s">
        <v>57</v>
      </c>
      <c r="B33" s="131" t="s">
        <v>402</v>
      </c>
      <c r="C33" s="132" t="s">
        <v>403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34" t="e">
        <f t="shared" si="2"/>
        <v>#DIV/0!</v>
      </c>
      <c r="S33" s="12"/>
      <c r="T33" s="12"/>
      <c r="U33" s="6" t="e">
        <f t="shared" si="5"/>
        <v>#DIV/0!</v>
      </c>
      <c r="V33" s="36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39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195" t="s">
        <v>58</v>
      </c>
      <c r="B34" s="131" t="s">
        <v>404</v>
      </c>
      <c r="C34" s="132" t="s">
        <v>405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34" t="e">
        <f t="shared" si="2"/>
        <v>#DIV/0!</v>
      </c>
      <c r="S34" s="12"/>
      <c r="T34" s="12"/>
      <c r="U34" s="6" t="e">
        <f t="shared" si="5"/>
        <v>#DIV/0!</v>
      </c>
      <c r="V34" s="36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39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195" t="s">
        <v>59</v>
      </c>
      <c r="B35" s="131" t="s">
        <v>406</v>
      </c>
      <c r="C35" s="132" t="s">
        <v>407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34" t="e">
        <f t="shared" si="2"/>
        <v>#DIV/0!</v>
      </c>
      <c r="S35" s="12"/>
      <c r="T35" s="12"/>
      <c r="U35" s="6" t="e">
        <f t="shared" si="5"/>
        <v>#DIV/0!</v>
      </c>
      <c r="V35" s="36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39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196" t="s">
        <v>60</v>
      </c>
      <c r="B36" s="133" t="s">
        <v>408</v>
      </c>
      <c r="C36" s="134" t="s">
        <v>409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15">
        <f t="shared" si="0"/>
        <v>0</v>
      </c>
      <c r="Q36" s="16" t="e">
        <f t="shared" si="1"/>
        <v>#DIV/0!</v>
      </c>
      <c r="R36" s="35" t="e">
        <f t="shared" si="2"/>
        <v>#DIV/0!</v>
      </c>
      <c r="S36" s="17"/>
      <c r="T36" s="17"/>
      <c r="U36" s="19" t="e">
        <f t="shared" si="5"/>
        <v>#DIV/0!</v>
      </c>
      <c r="V36" s="37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0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194" t="s">
        <v>61</v>
      </c>
      <c r="B37" s="182" t="s">
        <v>410</v>
      </c>
      <c r="C37" s="183" t="s">
        <v>411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3">
        <f t="shared" si="0"/>
        <v>0</v>
      </c>
      <c r="Q37" s="4" t="e">
        <f t="shared" si="1"/>
        <v>#DIV/0!</v>
      </c>
      <c r="R37" s="33" t="e">
        <f t="shared" si="2"/>
        <v>#DIV/0!</v>
      </c>
      <c r="S37" s="5"/>
      <c r="T37" s="5"/>
      <c r="U37" s="6" t="e">
        <f t="shared" si="5"/>
        <v>#DIV/0!</v>
      </c>
      <c r="V37" s="36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1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195" t="s">
        <v>62</v>
      </c>
      <c r="B38" s="131" t="s">
        <v>412</v>
      </c>
      <c r="C38" s="132" t="s">
        <v>413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34" t="e">
        <f t="shared" si="2"/>
        <v>#DIV/0!</v>
      </c>
      <c r="S38" s="12"/>
      <c r="T38" s="12"/>
      <c r="U38" s="6" t="e">
        <f t="shared" si="5"/>
        <v>#DIV/0!</v>
      </c>
      <c r="V38" s="36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39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195" t="s">
        <v>63</v>
      </c>
      <c r="B39" s="131" t="s">
        <v>414</v>
      </c>
      <c r="C39" s="132" t="s">
        <v>415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34" t="e">
        <f t="shared" si="2"/>
        <v>#DIV/0!</v>
      </c>
      <c r="S39" s="12"/>
      <c r="T39" s="12"/>
      <c r="U39" s="6" t="e">
        <f t="shared" si="5"/>
        <v>#DIV/0!</v>
      </c>
      <c r="V39" s="36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39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195" t="s">
        <v>64</v>
      </c>
      <c r="B40" s="131" t="s">
        <v>416</v>
      </c>
      <c r="C40" s="132" t="s">
        <v>417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34" t="e">
        <f t="shared" si="2"/>
        <v>#DIV/0!</v>
      </c>
      <c r="S40" s="12"/>
      <c r="T40" s="12"/>
      <c r="U40" s="6" t="e">
        <f t="shared" si="5"/>
        <v>#DIV/0!</v>
      </c>
      <c r="V40" s="36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39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196" t="s">
        <v>65</v>
      </c>
      <c r="B41" s="133" t="s">
        <v>418</v>
      </c>
      <c r="C41" s="134" t="s">
        <v>419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15">
        <f t="shared" si="0"/>
        <v>0</v>
      </c>
      <c r="Q41" s="16" t="e">
        <f t="shared" si="1"/>
        <v>#DIV/0!</v>
      </c>
      <c r="R41" s="35" t="e">
        <f t="shared" si="2"/>
        <v>#DIV/0!</v>
      </c>
      <c r="S41" s="17"/>
      <c r="T41" s="17"/>
      <c r="U41" s="19" t="e">
        <f t="shared" si="5"/>
        <v>#DIV/0!</v>
      </c>
      <c r="V41" s="37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0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194" t="s">
        <v>66</v>
      </c>
      <c r="B42" s="182" t="s">
        <v>420</v>
      </c>
      <c r="C42" s="183" t="s">
        <v>421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3" t="e">
        <f t="shared" si="2"/>
        <v>#DIV/0!</v>
      </c>
      <c r="S42" s="5"/>
      <c r="T42" s="5"/>
      <c r="U42" s="6" t="e">
        <f t="shared" si="5"/>
        <v>#DIV/0!</v>
      </c>
      <c r="V42" s="36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1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197"/>
      <c r="B43" s="74"/>
      <c r="C43" s="129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34" t="e">
        <f t="shared" si="2"/>
        <v>#DIV/0!</v>
      </c>
      <c r="S43" s="12"/>
      <c r="T43" s="12"/>
      <c r="U43" s="6" t="e">
        <f t="shared" si="5"/>
        <v>#DIV/0!</v>
      </c>
      <c r="V43" s="36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39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197"/>
      <c r="B44" s="74"/>
      <c r="C44" s="12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34" t="e">
        <f t="shared" si="2"/>
        <v>#DIV/0!</v>
      </c>
      <c r="S44" s="12"/>
      <c r="T44" s="12"/>
      <c r="U44" s="6" t="e">
        <f t="shared" si="5"/>
        <v>#DIV/0!</v>
      </c>
      <c r="V44" s="36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39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197"/>
      <c r="B45" s="74"/>
      <c r="C45" s="129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34" t="e">
        <f t="shared" si="2"/>
        <v>#DIV/0!</v>
      </c>
      <c r="S45" s="12"/>
      <c r="T45" s="12"/>
      <c r="U45" s="6" t="e">
        <f t="shared" si="5"/>
        <v>#DIV/0!</v>
      </c>
      <c r="V45" s="36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39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198"/>
      <c r="B46" s="135"/>
      <c r="C46" s="18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15">
        <f t="shared" si="0"/>
        <v>0</v>
      </c>
      <c r="Q46" s="16" t="e">
        <f t="shared" si="1"/>
        <v>#DIV/0!</v>
      </c>
      <c r="R46" s="35" t="e">
        <f t="shared" si="2"/>
        <v>#DIV/0!</v>
      </c>
      <c r="S46" s="17"/>
      <c r="T46" s="17"/>
      <c r="U46" s="19" t="e">
        <f t="shared" si="5"/>
        <v>#DIV/0!</v>
      </c>
      <c r="V46" s="37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0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199"/>
      <c r="B47" s="188"/>
      <c r="C47" s="189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3">
        <f t="shared" si="0"/>
        <v>0</v>
      </c>
      <c r="Q47" s="4" t="e">
        <f t="shared" si="1"/>
        <v>#DIV/0!</v>
      </c>
      <c r="R47" s="33" t="e">
        <f t="shared" si="2"/>
        <v>#DIV/0!</v>
      </c>
      <c r="S47" s="5"/>
      <c r="T47" s="5"/>
      <c r="U47" s="6" t="e">
        <f t="shared" si="5"/>
        <v>#DIV/0!</v>
      </c>
      <c r="V47" s="36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1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197"/>
      <c r="B48" s="74"/>
      <c r="C48" s="1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34" t="e">
        <f t="shared" si="2"/>
        <v>#DIV/0!</v>
      </c>
      <c r="S48" s="12"/>
      <c r="T48" s="12"/>
      <c r="U48" s="6" t="e">
        <f t="shared" si="5"/>
        <v>#DIV/0!</v>
      </c>
      <c r="V48" s="36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39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197"/>
      <c r="B49" s="74"/>
      <c r="C49" s="1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 t="shared" si="0"/>
        <v>0</v>
      </c>
      <c r="Q49" s="11" t="e">
        <f t="shared" si="1"/>
        <v>#DIV/0!</v>
      </c>
      <c r="R49" s="34" t="e">
        <f t="shared" si="2"/>
        <v>#DIV/0!</v>
      </c>
      <c r="S49" s="12"/>
      <c r="T49" s="12"/>
      <c r="U49" s="6" t="e">
        <f t="shared" si="5"/>
        <v>#DIV/0!</v>
      </c>
      <c r="V49" s="36" t="e">
        <f t="shared" si="6"/>
        <v>#DIV/0!</v>
      </c>
      <c r="W49" s="12"/>
      <c r="X49" s="9"/>
      <c r="Y49" s="9"/>
      <c r="Z49" s="9"/>
      <c r="AA49" s="13" t="e">
        <f t="shared" si="3"/>
        <v>#DIV/0!</v>
      </c>
      <c r="AB49" s="8" t="e">
        <f t="shared" si="7"/>
        <v>#DIV/0!</v>
      </c>
      <c r="AC49" s="39" t="e">
        <f t="shared" si="4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197"/>
      <c r="B50" s="125"/>
      <c r="C50" s="12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34" t="e">
        <f t="shared" si="2"/>
        <v>#DIV/0!</v>
      </c>
      <c r="S50" s="12"/>
      <c r="T50" s="12"/>
      <c r="U50" s="6" t="e">
        <f t="shared" si="5"/>
        <v>#DIV/0!</v>
      </c>
      <c r="V50" s="36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39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29" s="1" customFormat="1" ht="12.75" customHeight="1" thickBot="1">
      <c r="A51" s="198"/>
      <c r="B51" s="136"/>
      <c r="C51" s="13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5">
        <f t="shared" si="0"/>
        <v>0</v>
      </c>
      <c r="Q51" s="16" t="e">
        <f t="shared" si="1"/>
        <v>#DIV/0!</v>
      </c>
      <c r="R51" s="35" t="e">
        <f t="shared" si="2"/>
        <v>#DIV/0!</v>
      </c>
      <c r="S51" s="17"/>
      <c r="T51" s="17"/>
      <c r="U51" s="19" t="e">
        <f t="shared" si="5"/>
        <v>#DIV/0!</v>
      </c>
      <c r="V51" s="37" t="e">
        <f t="shared" si="6"/>
        <v>#DIV/0!</v>
      </c>
      <c r="W51" s="63"/>
      <c r="X51" s="64"/>
      <c r="Y51" s="64"/>
      <c r="Z51" s="64"/>
      <c r="AA51" s="18" t="e">
        <f t="shared" si="3"/>
        <v>#DIV/0!</v>
      </c>
      <c r="AB51" s="20" t="e">
        <f t="shared" si="7"/>
        <v>#DIV/0!</v>
      </c>
      <c r="AC51" s="40" t="e">
        <f t="shared" si="4"/>
        <v>#DIV/0!</v>
      </c>
    </row>
    <row r="52" spans="1:29" s="212" customFormat="1" ht="29.25" customHeight="1" thickBot="1">
      <c r="A52" s="200"/>
      <c r="B52" s="201" t="s">
        <v>631</v>
      </c>
      <c r="C52" s="202"/>
      <c r="D52" s="203"/>
      <c r="E52" s="203"/>
      <c r="F52" s="203"/>
      <c r="G52" s="203"/>
      <c r="H52" s="203"/>
      <c r="I52" s="204"/>
      <c r="J52" s="205" t="s">
        <v>3</v>
      </c>
      <c r="K52" s="206"/>
      <c r="L52" s="206"/>
      <c r="M52" s="206"/>
      <c r="N52" s="206"/>
      <c r="O52" s="206"/>
      <c r="P52" s="206"/>
      <c r="Q52" s="207"/>
      <c r="R52" s="207"/>
      <c r="S52" s="207"/>
      <c r="T52" s="207"/>
      <c r="U52" s="208" t="s">
        <v>4</v>
      </c>
      <c r="V52" s="209"/>
      <c r="W52" s="210"/>
      <c r="X52" s="207"/>
      <c r="Y52" s="207"/>
      <c r="Z52" s="207"/>
      <c r="AA52" s="207"/>
      <c r="AB52" s="207"/>
      <c r="AC52" s="211"/>
    </row>
    <row r="53" spans="1:29" s="218" customFormat="1" ht="18" customHeight="1" thickBot="1">
      <c r="A53" s="213"/>
      <c r="B53" s="214" t="s">
        <v>632</v>
      </c>
      <c r="C53" s="215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2"/>
      <c r="AB53" s="212"/>
      <c r="AC53" s="212"/>
    </row>
    <row r="54" spans="1:29" ht="16.5">
      <c r="A54" s="1"/>
      <c r="B54" s="118" t="s">
        <v>6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20"/>
      <c r="AB54" s="120"/>
      <c r="AC54" s="120"/>
    </row>
  </sheetData>
  <sheetProtection/>
  <mergeCells count="23">
    <mergeCell ref="B54:AC54"/>
    <mergeCell ref="B52:I52"/>
    <mergeCell ref="J52:P52"/>
    <mergeCell ref="Q52:T52"/>
    <mergeCell ref="U52:V52"/>
    <mergeCell ref="W52:AC52"/>
    <mergeCell ref="B53:Z53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O2:U2"/>
    <mergeCell ref="V2:X2"/>
    <mergeCell ref="Y2:AC2"/>
    <mergeCell ref="B1:S1"/>
    <mergeCell ref="T1:U1"/>
    <mergeCell ref="V1:X1"/>
  </mergeCells>
  <conditionalFormatting sqref="U7:U51 AC7:AC51">
    <cfRule type="cellIs" priority="3" dxfId="26" operator="lessThan" stopIfTrue="1">
      <formula>60</formula>
    </cfRule>
  </conditionalFormatting>
  <conditionalFormatting sqref="W7:AA51 Q7:Q51 S7:T51">
    <cfRule type="cellIs" priority="2" dxfId="27" operator="lessThan" stopIfTrue="1">
      <formula>60</formula>
    </cfRule>
  </conditionalFormatting>
  <conditionalFormatting sqref="D7:O51">
    <cfRule type="cellIs" priority="1" dxfId="26" operator="lessThan" stopIfTrue="1">
      <formula>60</formula>
    </cfRule>
  </conditionalFormatting>
  <dataValidations count="5">
    <dataValidation type="whole" allowBlank="1" showInputMessage="1" showErrorMessage="1" imeMode="off" sqref="P7:P51">
      <formula1>0</formula1>
      <formula2>100</formula2>
    </dataValidation>
    <dataValidation allowBlank="1" showInputMessage="1" showErrorMessage="1" imeMode="off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W7:Z51 S7:T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5"/>
  <sheetViews>
    <sheetView zoomScale="110" zoomScaleNormal="110" zoomScalePageLayoutView="0" workbookViewId="0" topLeftCell="A31">
      <selection activeCell="A53" sqref="A53:IV54"/>
    </sheetView>
  </sheetViews>
  <sheetFormatPr defaultColWidth="9.00390625" defaultRowHeight="16.5"/>
  <cols>
    <col min="1" max="1" width="3.25390625" style="0" customWidth="1"/>
    <col min="2" max="2" width="7.00390625" style="55" customWidth="1"/>
    <col min="3" max="3" width="7.625" style="55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79" t="s">
        <v>71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>
        <v>108</v>
      </c>
      <c r="U1" s="82"/>
      <c r="V1" s="83" t="s">
        <v>14</v>
      </c>
      <c r="W1" s="80"/>
      <c r="X1" s="80"/>
      <c r="Y1" s="94" t="s">
        <v>70</v>
      </c>
      <c r="Z1" s="94"/>
      <c r="AA1" s="94"/>
      <c r="AB1" s="95" t="s">
        <v>13</v>
      </c>
      <c r="AC1" s="95"/>
    </row>
    <row r="2" spans="1:29" ht="19.5" customHeight="1">
      <c r="A2" s="96" t="s">
        <v>12</v>
      </c>
      <c r="B2" s="97"/>
      <c r="C2" s="98"/>
      <c r="D2" s="76"/>
      <c r="E2" s="76"/>
      <c r="F2" s="76"/>
      <c r="G2" s="76"/>
      <c r="H2" s="76"/>
      <c r="I2" s="76"/>
      <c r="J2" s="76"/>
      <c r="K2" s="76"/>
      <c r="L2" s="77" t="s">
        <v>15</v>
      </c>
      <c r="M2" s="77"/>
      <c r="N2" s="77"/>
      <c r="O2" s="75" t="s">
        <v>27</v>
      </c>
      <c r="P2" s="76"/>
      <c r="Q2" s="76"/>
      <c r="R2" s="76"/>
      <c r="S2" s="76"/>
      <c r="T2" s="76"/>
      <c r="U2" s="76"/>
      <c r="V2" s="77" t="s">
        <v>16</v>
      </c>
      <c r="W2" s="77"/>
      <c r="X2" s="77"/>
      <c r="Y2" s="76"/>
      <c r="Z2" s="76"/>
      <c r="AA2" s="76"/>
      <c r="AB2" s="76"/>
      <c r="AC2" s="78"/>
    </row>
    <row r="3" spans="1:44" ht="30.75" customHeight="1">
      <c r="A3" s="21" t="s">
        <v>9</v>
      </c>
      <c r="B3" s="51" t="s">
        <v>9</v>
      </c>
      <c r="C3" s="52" t="s">
        <v>10</v>
      </c>
      <c r="D3" s="84" t="s">
        <v>17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  <c r="S3" s="87" t="s">
        <v>21</v>
      </c>
      <c r="T3" s="88"/>
      <c r="U3" s="88"/>
      <c r="V3" s="89"/>
      <c r="W3" s="91" t="s">
        <v>18</v>
      </c>
      <c r="X3" s="92"/>
      <c r="Y3" s="92"/>
      <c r="Z3" s="92"/>
      <c r="AA3" s="92"/>
      <c r="AB3" s="93"/>
      <c r="AC3" s="99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3"/>
      <c r="B4" s="53"/>
      <c r="C4" s="52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6"/>
      <c r="S4" s="90"/>
      <c r="T4" s="88"/>
      <c r="U4" s="88"/>
      <c r="V4" s="89"/>
      <c r="W4" s="91"/>
      <c r="X4" s="92"/>
      <c r="Y4" s="92"/>
      <c r="Z4" s="92"/>
      <c r="AA4" s="92"/>
      <c r="AB4" s="93"/>
      <c r="AC4" s="9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 thickBot="1">
      <c r="A5" s="101" t="s">
        <v>11</v>
      </c>
      <c r="B5" s="102"/>
      <c r="C5" s="5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6"/>
      <c r="S5" s="90"/>
      <c r="T5" s="88"/>
      <c r="U5" s="88"/>
      <c r="V5" s="89"/>
      <c r="W5" s="91"/>
      <c r="X5" s="92"/>
      <c r="Y5" s="92"/>
      <c r="Z5" s="92"/>
      <c r="AA5" s="92"/>
      <c r="AB5" s="93"/>
      <c r="AC5" s="99"/>
    </row>
    <row r="6" spans="1:29" s="1" customFormat="1" ht="30.75" customHeight="1" thickBot="1">
      <c r="A6" s="166" t="s">
        <v>19</v>
      </c>
      <c r="B6" s="174" t="s">
        <v>7</v>
      </c>
      <c r="C6" s="175" t="s">
        <v>8</v>
      </c>
      <c r="D6" s="16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32">
        <v>12</v>
      </c>
      <c r="P6" s="27" t="s">
        <v>1</v>
      </c>
      <c r="Q6" s="27" t="s">
        <v>2</v>
      </c>
      <c r="R6" s="28">
        <v>0.6</v>
      </c>
      <c r="S6" s="29">
        <v>1</v>
      </c>
      <c r="T6" s="30">
        <v>2</v>
      </c>
      <c r="U6" s="30" t="s">
        <v>2</v>
      </c>
      <c r="V6" s="31">
        <v>0.3</v>
      </c>
      <c r="W6" s="29">
        <v>1</v>
      </c>
      <c r="X6" s="30">
        <v>2</v>
      </c>
      <c r="Y6" s="30">
        <v>3</v>
      </c>
      <c r="Z6" s="30">
        <v>4</v>
      </c>
      <c r="AA6" s="30" t="s">
        <v>2</v>
      </c>
      <c r="AB6" s="31">
        <v>0.1</v>
      </c>
      <c r="AC6" s="100"/>
    </row>
    <row r="7" spans="1:44" ht="12.75" customHeight="1">
      <c r="A7" s="194" t="s">
        <v>31</v>
      </c>
      <c r="B7" s="182" t="s">
        <v>422</v>
      </c>
      <c r="C7" s="183" t="s">
        <v>423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>
        <f aca="true" t="shared" si="0" ref="P7:P45">SUM(D7:O7)</f>
        <v>0</v>
      </c>
      <c r="Q7" s="44" t="e">
        <f aca="true" t="shared" si="1" ref="Q7:Q45">AVERAGE(D7:O7)</f>
        <v>#DIV/0!</v>
      </c>
      <c r="R7" s="45" t="e">
        <f aca="true" t="shared" si="2" ref="R7:R52">Q7*0.6</f>
        <v>#DIV/0!</v>
      </c>
      <c r="S7" s="42"/>
      <c r="T7" s="42"/>
      <c r="U7" s="58" t="e">
        <f>AVERAGE(S7:T7)</f>
        <v>#DIV/0!</v>
      </c>
      <c r="V7" s="59" t="e">
        <f>U7*0.3</f>
        <v>#DIV/0!</v>
      </c>
      <c r="W7" s="42"/>
      <c r="X7" s="60"/>
      <c r="Y7" s="60"/>
      <c r="Z7" s="60"/>
      <c r="AA7" s="61" t="e">
        <f aca="true" t="shared" si="3" ref="AA7:AA45">AVERAGE(W7:Z7)</f>
        <v>#DIV/0!</v>
      </c>
      <c r="AB7" s="62" t="e">
        <f>AA7*0.1</f>
        <v>#DIV/0!</v>
      </c>
      <c r="AC7" s="38" t="e">
        <f aca="true" t="shared" si="4" ref="AC7:AC45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195" t="s">
        <v>32</v>
      </c>
      <c r="B8" s="131" t="s">
        <v>424</v>
      </c>
      <c r="C8" s="132" t="s">
        <v>425</v>
      </c>
      <c r="D8" s="5"/>
      <c r="E8" s="5"/>
      <c r="F8" s="6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34" t="e">
        <f t="shared" si="2"/>
        <v>#DIV/0!</v>
      </c>
      <c r="S8" s="12"/>
      <c r="T8" s="12"/>
      <c r="U8" s="6" t="e">
        <f aca="true" t="shared" si="5" ref="U8:U52">AVERAGE(S8:T8)</f>
        <v>#DIV/0!</v>
      </c>
      <c r="V8" s="36" t="e">
        <f aca="true" t="shared" si="6" ref="V8:V52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2">AA8*0.1</f>
        <v>#DIV/0!</v>
      </c>
      <c r="AC8" s="39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195" t="s">
        <v>33</v>
      </c>
      <c r="B9" s="131" t="s">
        <v>426</v>
      </c>
      <c r="C9" s="132" t="s">
        <v>427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34" t="e">
        <f t="shared" si="2"/>
        <v>#DIV/0!</v>
      </c>
      <c r="S9" s="12"/>
      <c r="T9" s="12"/>
      <c r="U9" s="6" t="e">
        <f t="shared" si="5"/>
        <v>#DIV/0!</v>
      </c>
      <c r="V9" s="36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39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195" t="s">
        <v>34</v>
      </c>
      <c r="B10" s="131" t="s">
        <v>428</v>
      </c>
      <c r="C10" s="132" t="s">
        <v>429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34" t="e">
        <f t="shared" si="2"/>
        <v>#DIV/0!</v>
      </c>
      <c r="S10" s="12"/>
      <c r="T10" s="12"/>
      <c r="U10" s="6" t="e">
        <f t="shared" si="5"/>
        <v>#DIV/0!</v>
      </c>
      <c r="V10" s="36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39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196" t="s">
        <v>35</v>
      </c>
      <c r="B11" s="133" t="s">
        <v>430</v>
      </c>
      <c r="C11" s="134" t="s">
        <v>431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15">
        <f t="shared" si="0"/>
        <v>0</v>
      </c>
      <c r="Q11" s="16" t="e">
        <f t="shared" si="1"/>
        <v>#DIV/0!</v>
      </c>
      <c r="R11" s="35" t="e">
        <f t="shared" si="2"/>
        <v>#DIV/0!</v>
      </c>
      <c r="S11" s="17"/>
      <c r="T11" s="17"/>
      <c r="U11" s="19" t="e">
        <f t="shared" si="5"/>
        <v>#DIV/0!</v>
      </c>
      <c r="V11" s="37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0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194" t="s">
        <v>36</v>
      </c>
      <c r="B12" s="182" t="s">
        <v>432</v>
      </c>
      <c r="C12" s="183" t="s">
        <v>433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3">
        <f t="shared" si="0"/>
        <v>0</v>
      </c>
      <c r="Q12" s="4" t="e">
        <f t="shared" si="1"/>
        <v>#DIV/0!</v>
      </c>
      <c r="R12" s="33" t="e">
        <f t="shared" si="2"/>
        <v>#DIV/0!</v>
      </c>
      <c r="S12" s="5"/>
      <c r="T12" s="5"/>
      <c r="U12" s="6" t="e">
        <f t="shared" si="5"/>
        <v>#DIV/0!</v>
      </c>
      <c r="V12" s="36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1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195" t="s">
        <v>37</v>
      </c>
      <c r="B13" s="131" t="s">
        <v>434</v>
      </c>
      <c r="C13" s="132" t="s">
        <v>435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34" t="e">
        <f t="shared" si="2"/>
        <v>#DIV/0!</v>
      </c>
      <c r="S13" s="12"/>
      <c r="T13" s="12"/>
      <c r="U13" s="6" t="e">
        <f t="shared" si="5"/>
        <v>#DIV/0!</v>
      </c>
      <c r="V13" s="36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39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195" t="s">
        <v>38</v>
      </c>
      <c r="B14" s="131" t="s">
        <v>436</v>
      </c>
      <c r="C14" s="132" t="s">
        <v>437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34" t="e">
        <f t="shared" si="2"/>
        <v>#DIV/0!</v>
      </c>
      <c r="S14" s="12"/>
      <c r="T14" s="12"/>
      <c r="U14" s="6" t="e">
        <f t="shared" si="5"/>
        <v>#DIV/0!</v>
      </c>
      <c r="V14" s="36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39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195" t="s">
        <v>39</v>
      </c>
      <c r="B15" s="131" t="s">
        <v>438</v>
      </c>
      <c r="C15" s="132" t="s">
        <v>439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34" t="e">
        <f t="shared" si="2"/>
        <v>#DIV/0!</v>
      </c>
      <c r="S15" s="12"/>
      <c r="T15" s="12"/>
      <c r="U15" s="6" t="e">
        <f t="shared" si="5"/>
        <v>#DIV/0!</v>
      </c>
      <c r="V15" s="36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39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196" t="s">
        <v>40</v>
      </c>
      <c r="B16" s="133" t="s">
        <v>440</v>
      </c>
      <c r="C16" s="134" t="s">
        <v>441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5">
        <f t="shared" si="0"/>
        <v>0</v>
      </c>
      <c r="Q16" s="16" t="e">
        <f t="shared" si="1"/>
        <v>#DIV/0!</v>
      </c>
      <c r="R16" s="35" t="e">
        <f t="shared" si="2"/>
        <v>#DIV/0!</v>
      </c>
      <c r="S16" s="17"/>
      <c r="T16" s="17"/>
      <c r="U16" s="19" t="e">
        <f t="shared" si="5"/>
        <v>#DIV/0!</v>
      </c>
      <c r="V16" s="37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0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194" t="s">
        <v>41</v>
      </c>
      <c r="B17" s="182" t="s">
        <v>442</v>
      </c>
      <c r="C17" s="183" t="s">
        <v>443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3">
        <f t="shared" si="0"/>
        <v>0</v>
      </c>
      <c r="Q17" s="4" t="e">
        <f t="shared" si="1"/>
        <v>#DIV/0!</v>
      </c>
      <c r="R17" s="33" t="e">
        <f t="shared" si="2"/>
        <v>#DIV/0!</v>
      </c>
      <c r="S17" s="5"/>
      <c r="T17" s="5"/>
      <c r="U17" s="6" t="e">
        <f t="shared" si="5"/>
        <v>#DIV/0!</v>
      </c>
      <c r="V17" s="36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1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195" t="s">
        <v>42</v>
      </c>
      <c r="B18" s="131" t="s">
        <v>444</v>
      </c>
      <c r="C18" s="132" t="s">
        <v>445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34" t="e">
        <f t="shared" si="2"/>
        <v>#DIV/0!</v>
      </c>
      <c r="S18" s="12"/>
      <c r="T18" s="12"/>
      <c r="U18" s="6" t="e">
        <f t="shared" si="5"/>
        <v>#DIV/0!</v>
      </c>
      <c r="V18" s="36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39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195" t="s">
        <v>43</v>
      </c>
      <c r="B19" s="131" t="s">
        <v>446</v>
      </c>
      <c r="C19" s="132" t="s">
        <v>447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34" t="e">
        <f t="shared" si="2"/>
        <v>#DIV/0!</v>
      </c>
      <c r="S19" s="12"/>
      <c r="T19" s="12"/>
      <c r="U19" s="6" t="e">
        <f t="shared" si="5"/>
        <v>#DIV/0!</v>
      </c>
      <c r="V19" s="36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39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195" t="s">
        <v>44</v>
      </c>
      <c r="B20" s="131" t="s">
        <v>448</v>
      </c>
      <c r="C20" s="132" t="s">
        <v>449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34" t="e">
        <f t="shared" si="2"/>
        <v>#DIV/0!</v>
      </c>
      <c r="S20" s="12"/>
      <c r="T20" s="12"/>
      <c r="U20" s="6" t="e">
        <f t="shared" si="5"/>
        <v>#DIV/0!</v>
      </c>
      <c r="V20" s="36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39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196" t="s">
        <v>45</v>
      </c>
      <c r="B21" s="133" t="s">
        <v>450</v>
      </c>
      <c r="C21" s="134" t="s">
        <v>451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15">
        <f t="shared" si="0"/>
        <v>0</v>
      </c>
      <c r="Q21" s="16" t="e">
        <f t="shared" si="1"/>
        <v>#DIV/0!</v>
      </c>
      <c r="R21" s="35" t="e">
        <f t="shared" si="2"/>
        <v>#DIV/0!</v>
      </c>
      <c r="S21" s="17"/>
      <c r="T21" s="17"/>
      <c r="U21" s="19" t="e">
        <f t="shared" si="5"/>
        <v>#DIV/0!</v>
      </c>
      <c r="V21" s="37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0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194" t="s">
        <v>46</v>
      </c>
      <c r="B22" s="182" t="s">
        <v>452</v>
      </c>
      <c r="C22" s="183" t="s">
        <v>453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3" t="e">
        <f t="shared" si="2"/>
        <v>#DIV/0!</v>
      </c>
      <c r="S22" s="5"/>
      <c r="T22" s="5"/>
      <c r="U22" s="6" t="e">
        <f t="shared" si="5"/>
        <v>#DIV/0!</v>
      </c>
      <c r="V22" s="36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1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195" t="s">
        <v>47</v>
      </c>
      <c r="B23" s="131" t="s">
        <v>454</v>
      </c>
      <c r="C23" s="132" t="s">
        <v>455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34" t="e">
        <f t="shared" si="2"/>
        <v>#DIV/0!</v>
      </c>
      <c r="S23" s="12"/>
      <c r="T23" s="12"/>
      <c r="U23" s="6" t="e">
        <f t="shared" si="5"/>
        <v>#DIV/0!</v>
      </c>
      <c r="V23" s="36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39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195" t="s">
        <v>48</v>
      </c>
      <c r="B24" s="131" t="s">
        <v>456</v>
      </c>
      <c r="C24" s="132" t="s">
        <v>457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34" t="e">
        <f t="shared" si="2"/>
        <v>#DIV/0!</v>
      </c>
      <c r="S24" s="12"/>
      <c r="T24" s="12"/>
      <c r="U24" s="6" t="e">
        <f t="shared" si="5"/>
        <v>#DIV/0!</v>
      </c>
      <c r="V24" s="36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39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195" t="s">
        <v>49</v>
      </c>
      <c r="B25" s="131" t="s">
        <v>458</v>
      </c>
      <c r="C25" s="132" t="s">
        <v>459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34" t="e">
        <f t="shared" si="2"/>
        <v>#DIV/0!</v>
      </c>
      <c r="S25" s="12"/>
      <c r="T25" s="12"/>
      <c r="U25" s="6" t="e">
        <f t="shared" si="5"/>
        <v>#DIV/0!</v>
      </c>
      <c r="V25" s="36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39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196" t="s">
        <v>50</v>
      </c>
      <c r="B26" s="133" t="s">
        <v>460</v>
      </c>
      <c r="C26" s="134" t="s">
        <v>461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15">
        <f t="shared" si="0"/>
        <v>0</v>
      </c>
      <c r="Q26" s="16" t="e">
        <f t="shared" si="1"/>
        <v>#DIV/0!</v>
      </c>
      <c r="R26" s="35" t="e">
        <f t="shared" si="2"/>
        <v>#DIV/0!</v>
      </c>
      <c r="S26" s="17"/>
      <c r="T26" s="17"/>
      <c r="U26" s="19" t="e">
        <f t="shared" si="5"/>
        <v>#DIV/0!</v>
      </c>
      <c r="V26" s="37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0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94" t="s">
        <v>51</v>
      </c>
      <c r="B27" s="182" t="s">
        <v>462</v>
      </c>
      <c r="C27" s="183" t="s">
        <v>463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3">
        <f t="shared" si="0"/>
        <v>0</v>
      </c>
      <c r="Q27" s="4" t="e">
        <f t="shared" si="1"/>
        <v>#DIV/0!</v>
      </c>
      <c r="R27" s="33" t="e">
        <f t="shared" si="2"/>
        <v>#DIV/0!</v>
      </c>
      <c r="S27" s="5"/>
      <c r="T27" s="5"/>
      <c r="U27" s="6" t="e">
        <f t="shared" si="5"/>
        <v>#DIV/0!</v>
      </c>
      <c r="V27" s="36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1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195" t="s">
        <v>52</v>
      </c>
      <c r="B28" s="131" t="s">
        <v>464</v>
      </c>
      <c r="C28" s="132" t="s">
        <v>465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34" t="e">
        <f t="shared" si="2"/>
        <v>#DIV/0!</v>
      </c>
      <c r="S28" s="12"/>
      <c r="T28" s="12"/>
      <c r="U28" s="6" t="e">
        <f t="shared" si="5"/>
        <v>#DIV/0!</v>
      </c>
      <c r="V28" s="36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39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195" t="s">
        <v>53</v>
      </c>
      <c r="B29" s="131" t="s">
        <v>466</v>
      </c>
      <c r="C29" s="132" t="s">
        <v>467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34" t="e">
        <f t="shared" si="2"/>
        <v>#DIV/0!</v>
      </c>
      <c r="S29" s="12"/>
      <c r="T29" s="12"/>
      <c r="U29" s="6" t="e">
        <f t="shared" si="5"/>
        <v>#DIV/0!</v>
      </c>
      <c r="V29" s="36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39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195" t="s">
        <v>54</v>
      </c>
      <c r="B30" s="131" t="s">
        <v>468</v>
      </c>
      <c r="C30" s="132" t="s">
        <v>469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34" t="e">
        <f t="shared" si="2"/>
        <v>#DIV/0!</v>
      </c>
      <c r="S30" s="12"/>
      <c r="T30" s="12"/>
      <c r="U30" s="6" t="e">
        <f t="shared" si="5"/>
        <v>#DIV/0!</v>
      </c>
      <c r="V30" s="36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39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196" t="s">
        <v>55</v>
      </c>
      <c r="B31" s="133" t="s">
        <v>470</v>
      </c>
      <c r="C31" s="134" t="s">
        <v>471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15">
        <f t="shared" si="0"/>
        <v>0</v>
      </c>
      <c r="Q31" s="16" t="e">
        <f t="shared" si="1"/>
        <v>#DIV/0!</v>
      </c>
      <c r="R31" s="35" t="e">
        <f t="shared" si="2"/>
        <v>#DIV/0!</v>
      </c>
      <c r="S31" s="17"/>
      <c r="T31" s="17"/>
      <c r="U31" s="19" t="e">
        <f t="shared" si="5"/>
        <v>#DIV/0!</v>
      </c>
      <c r="V31" s="37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0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194" t="s">
        <v>56</v>
      </c>
      <c r="B32" s="182" t="s">
        <v>472</v>
      </c>
      <c r="C32" s="183" t="s">
        <v>473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3" t="e">
        <f t="shared" si="2"/>
        <v>#DIV/0!</v>
      </c>
      <c r="S32" s="5"/>
      <c r="T32" s="5"/>
      <c r="U32" s="6" t="e">
        <f t="shared" si="5"/>
        <v>#DIV/0!</v>
      </c>
      <c r="V32" s="36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1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195" t="s">
        <v>57</v>
      </c>
      <c r="B33" s="131" t="s">
        <v>474</v>
      </c>
      <c r="C33" s="132" t="s">
        <v>475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34" t="e">
        <f t="shared" si="2"/>
        <v>#DIV/0!</v>
      </c>
      <c r="S33" s="12"/>
      <c r="T33" s="12"/>
      <c r="U33" s="6" t="e">
        <f t="shared" si="5"/>
        <v>#DIV/0!</v>
      </c>
      <c r="V33" s="36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39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195" t="s">
        <v>58</v>
      </c>
      <c r="B34" s="131" t="s">
        <v>476</v>
      </c>
      <c r="C34" s="132" t="s">
        <v>477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34" t="e">
        <f t="shared" si="2"/>
        <v>#DIV/0!</v>
      </c>
      <c r="S34" s="12"/>
      <c r="T34" s="12"/>
      <c r="U34" s="6" t="e">
        <f t="shared" si="5"/>
        <v>#DIV/0!</v>
      </c>
      <c r="V34" s="36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39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195" t="s">
        <v>59</v>
      </c>
      <c r="B35" s="131" t="s">
        <v>478</v>
      </c>
      <c r="C35" s="132" t="s">
        <v>479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34" t="e">
        <f t="shared" si="2"/>
        <v>#DIV/0!</v>
      </c>
      <c r="S35" s="12"/>
      <c r="T35" s="12"/>
      <c r="U35" s="6" t="e">
        <f t="shared" si="5"/>
        <v>#DIV/0!</v>
      </c>
      <c r="V35" s="36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39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196" t="s">
        <v>60</v>
      </c>
      <c r="B36" s="133" t="s">
        <v>480</v>
      </c>
      <c r="C36" s="134" t="s">
        <v>481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15">
        <f t="shared" si="0"/>
        <v>0</v>
      </c>
      <c r="Q36" s="16" t="e">
        <f t="shared" si="1"/>
        <v>#DIV/0!</v>
      </c>
      <c r="R36" s="35" t="e">
        <f t="shared" si="2"/>
        <v>#DIV/0!</v>
      </c>
      <c r="S36" s="17"/>
      <c r="T36" s="17"/>
      <c r="U36" s="19" t="e">
        <f t="shared" si="5"/>
        <v>#DIV/0!</v>
      </c>
      <c r="V36" s="37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0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194" t="s">
        <v>61</v>
      </c>
      <c r="B37" s="182" t="s">
        <v>482</v>
      </c>
      <c r="C37" s="183" t="s">
        <v>483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3">
        <f t="shared" si="0"/>
        <v>0</v>
      </c>
      <c r="Q37" s="4" t="e">
        <f t="shared" si="1"/>
        <v>#DIV/0!</v>
      </c>
      <c r="R37" s="33" t="e">
        <f t="shared" si="2"/>
        <v>#DIV/0!</v>
      </c>
      <c r="S37" s="5"/>
      <c r="T37" s="5"/>
      <c r="U37" s="6" t="e">
        <f t="shared" si="5"/>
        <v>#DIV/0!</v>
      </c>
      <c r="V37" s="36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1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195" t="s">
        <v>62</v>
      </c>
      <c r="B38" s="131" t="s">
        <v>484</v>
      </c>
      <c r="C38" s="132" t="s">
        <v>485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34" t="e">
        <f t="shared" si="2"/>
        <v>#DIV/0!</v>
      </c>
      <c r="S38" s="12"/>
      <c r="T38" s="12"/>
      <c r="U38" s="6" t="e">
        <f t="shared" si="5"/>
        <v>#DIV/0!</v>
      </c>
      <c r="V38" s="36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39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195" t="s">
        <v>63</v>
      </c>
      <c r="B39" s="131" t="s">
        <v>486</v>
      </c>
      <c r="C39" s="132" t="s">
        <v>487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34" t="e">
        <f t="shared" si="2"/>
        <v>#DIV/0!</v>
      </c>
      <c r="S39" s="12"/>
      <c r="T39" s="12"/>
      <c r="U39" s="6" t="e">
        <f t="shared" si="5"/>
        <v>#DIV/0!</v>
      </c>
      <c r="V39" s="36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39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195" t="s">
        <v>64</v>
      </c>
      <c r="B40" s="131" t="s">
        <v>488</v>
      </c>
      <c r="C40" s="132" t="s">
        <v>489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34" t="e">
        <f t="shared" si="2"/>
        <v>#DIV/0!</v>
      </c>
      <c r="S40" s="12"/>
      <c r="T40" s="12"/>
      <c r="U40" s="6" t="e">
        <f t="shared" si="5"/>
        <v>#DIV/0!</v>
      </c>
      <c r="V40" s="36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39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196" t="s">
        <v>65</v>
      </c>
      <c r="B41" s="133" t="s">
        <v>490</v>
      </c>
      <c r="C41" s="134" t="s">
        <v>491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15">
        <f t="shared" si="0"/>
        <v>0</v>
      </c>
      <c r="Q41" s="16" t="e">
        <f t="shared" si="1"/>
        <v>#DIV/0!</v>
      </c>
      <c r="R41" s="35" t="e">
        <f t="shared" si="2"/>
        <v>#DIV/0!</v>
      </c>
      <c r="S41" s="17"/>
      <c r="T41" s="17"/>
      <c r="U41" s="19" t="e">
        <f t="shared" si="5"/>
        <v>#DIV/0!</v>
      </c>
      <c r="V41" s="37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0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194" t="s">
        <v>66</v>
      </c>
      <c r="B42" s="182" t="s">
        <v>492</v>
      </c>
      <c r="C42" s="183" t="s">
        <v>493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3" t="e">
        <f t="shared" si="2"/>
        <v>#DIV/0!</v>
      </c>
      <c r="S42" s="5"/>
      <c r="T42" s="5"/>
      <c r="U42" s="6" t="e">
        <f t="shared" si="5"/>
        <v>#DIV/0!</v>
      </c>
      <c r="V42" s="36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1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197"/>
      <c r="B43" s="131"/>
      <c r="C43" s="13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34" t="e">
        <f t="shared" si="2"/>
        <v>#DIV/0!</v>
      </c>
      <c r="S43" s="12"/>
      <c r="T43" s="12"/>
      <c r="U43" s="6" t="e">
        <f t="shared" si="5"/>
        <v>#DIV/0!</v>
      </c>
      <c r="V43" s="36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39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197"/>
      <c r="B44" s="131"/>
      <c r="C44" s="13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34" t="e">
        <f t="shared" si="2"/>
        <v>#DIV/0!</v>
      </c>
      <c r="S44" s="12"/>
      <c r="T44" s="12"/>
      <c r="U44" s="6" t="e">
        <f t="shared" si="5"/>
        <v>#DIV/0!</v>
      </c>
      <c r="V44" s="36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39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197"/>
      <c r="B45" s="131"/>
      <c r="C45" s="13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34" t="e">
        <f t="shared" si="2"/>
        <v>#DIV/0!</v>
      </c>
      <c r="S45" s="12"/>
      <c r="T45" s="12"/>
      <c r="U45" s="6" t="e">
        <f t="shared" si="5"/>
        <v>#DIV/0!</v>
      </c>
      <c r="V45" s="36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39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198"/>
      <c r="B46" s="133"/>
      <c r="C46" s="134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15">
        <f aca="true" t="shared" si="8" ref="P46:P52">SUM(D46:O46)</f>
        <v>0</v>
      </c>
      <c r="Q46" s="16" t="e">
        <f aca="true" t="shared" si="9" ref="Q46:Q52">AVERAGE(D46:O46)</f>
        <v>#DIV/0!</v>
      </c>
      <c r="R46" s="35" t="e">
        <f t="shared" si="2"/>
        <v>#DIV/0!</v>
      </c>
      <c r="S46" s="17"/>
      <c r="T46" s="17"/>
      <c r="U46" s="19" t="e">
        <f t="shared" si="5"/>
        <v>#DIV/0!</v>
      </c>
      <c r="V46" s="37" t="e">
        <f t="shared" si="6"/>
        <v>#DIV/0!</v>
      </c>
      <c r="W46" s="17"/>
      <c r="X46" s="14"/>
      <c r="Y46" s="14"/>
      <c r="Z46" s="14"/>
      <c r="AA46" s="18" t="e">
        <f aca="true" t="shared" si="10" ref="AA46:AA52">AVERAGE(W46:Z46)</f>
        <v>#DIV/0!</v>
      </c>
      <c r="AB46" s="20" t="e">
        <f t="shared" si="7"/>
        <v>#DIV/0!</v>
      </c>
      <c r="AC46" s="40" t="e">
        <f aca="true" t="shared" si="11" ref="AC46:AC52">SUM(R46,V46,AB46)</f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199"/>
      <c r="B47" s="182"/>
      <c r="C47" s="183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3">
        <f t="shared" si="8"/>
        <v>0</v>
      </c>
      <c r="Q47" s="44" t="e">
        <f t="shared" si="9"/>
        <v>#DIV/0!</v>
      </c>
      <c r="R47" s="45" t="e">
        <f t="shared" si="2"/>
        <v>#DIV/0!</v>
      </c>
      <c r="S47" s="5"/>
      <c r="T47" s="5"/>
      <c r="U47" s="6" t="e">
        <f t="shared" si="5"/>
        <v>#DIV/0!</v>
      </c>
      <c r="V47" s="36" t="e">
        <f t="shared" si="6"/>
        <v>#DIV/0!</v>
      </c>
      <c r="W47" s="5"/>
      <c r="X47" s="2"/>
      <c r="Y47" s="2"/>
      <c r="Z47" s="2"/>
      <c r="AA47" s="7" t="e">
        <f t="shared" si="10"/>
        <v>#DIV/0!</v>
      </c>
      <c r="AB47" s="8" t="e">
        <f t="shared" si="7"/>
        <v>#DIV/0!</v>
      </c>
      <c r="AC47" s="41" t="e">
        <f t="shared" si="11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197"/>
      <c r="B48" s="131"/>
      <c r="C48" s="13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8"/>
        <v>0</v>
      </c>
      <c r="Q48" s="11" t="e">
        <f t="shared" si="9"/>
        <v>#DIV/0!</v>
      </c>
      <c r="R48" s="34" t="e">
        <f t="shared" si="2"/>
        <v>#DIV/0!</v>
      </c>
      <c r="S48" s="12"/>
      <c r="T48" s="12"/>
      <c r="U48" s="6" t="e">
        <f t="shared" si="5"/>
        <v>#DIV/0!</v>
      </c>
      <c r="V48" s="36" t="e">
        <f t="shared" si="6"/>
        <v>#DIV/0!</v>
      </c>
      <c r="W48" s="12"/>
      <c r="X48" s="9"/>
      <c r="Y48" s="9"/>
      <c r="Z48" s="9"/>
      <c r="AA48" s="13" t="e">
        <f t="shared" si="10"/>
        <v>#DIV/0!</v>
      </c>
      <c r="AB48" s="8" t="e">
        <f t="shared" si="7"/>
        <v>#DIV/0!</v>
      </c>
      <c r="AC48" s="39" t="e">
        <f t="shared" si="11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197"/>
      <c r="B49" s="140"/>
      <c r="C49" s="141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 t="shared" si="8"/>
        <v>0</v>
      </c>
      <c r="Q49" s="11" t="e">
        <f t="shared" si="9"/>
        <v>#DIV/0!</v>
      </c>
      <c r="R49" s="34" t="e">
        <f t="shared" si="2"/>
        <v>#DIV/0!</v>
      </c>
      <c r="S49" s="12"/>
      <c r="T49" s="12"/>
      <c r="U49" s="6" t="e">
        <f t="shared" si="5"/>
        <v>#DIV/0!</v>
      </c>
      <c r="V49" s="36" t="e">
        <f t="shared" si="6"/>
        <v>#DIV/0!</v>
      </c>
      <c r="W49" s="12"/>
      <c r="X49" s="9"/>
      <c r="Y49" s="9"/>
      <c r="Z49" s="9"/>
      <c r="AA49" s="13" t="e">
        <f t="shared" si="10"/>
        <v>#DIV/0!</v>
      </c>
      <c r="AB49" s="8" t="e">
        <f t="shared" si="7"/>
        <v>#DIV/0!</v>
      </c>
      <c r="AC49" s="39" t="e">
        <f t="shared" si="11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197"/>
      <c r="B50" s="140"/>
      <c r="C50" s="14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8"/>
        <v>0</v>
      </c>
      <c r="Q50" s="11" t="e">
        <f t="shared" si="9"/>
        <v>#DIV/0!</v>
      </c>
      <c r="R50" s="34" t="e">
        <f t="shared" si="2"/>
        <v>#DIV/0!</v>
      </c>
      <c r="S50" s="12"/>
      <c r="T50" s="12"/>
      <c r="U50" s="6" t="e">
        <f t="shared" si="5"/>
        <v>#DIV/0!</v>
      </c>
      <c r="V50" s="36" t="e">
        <f t="shared" si="6"/>
        <v>#DIV/0!</v>
      </c>
      <c r="W50" s="12"/>
      <c r="X50" s="9"/>
      <c r="Y50" s="9"/>
      <c r="Z50" s="9"/>
      <c r="AA50" s="13" t="e">
        <f t="shared" si="10"/>
        <v>#DIV/0!</v>
      </c>
      <c r="AB50" s="8" t="e">
        <f t="shared" si="7"/>
        <v>#DIV/0!</v>
      </c>
      <c r="AC50" s="39" t="e">
        <f t="shared" si="11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.75" customHeight="1" thickBot="1">
      <c r="A51" s="198"/>
      <c r="B51" s="136"/>
      <c r="C51" s="13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5">
        <f t="shared" si="8"/>
        <v>0</v>
      </c>
      <c r="Q51" s="16" t="e">
        <f t="shared" si="9"/>
        <v>#DIV/0!</v>
      </c>
      <c r="R51" s="35" t="e">
        <f>Q51*0.6</f>
        <v>#DIV/0!</v>
      </c>
      <c r="S51" s="17"/>
      <c r="T51" s="17"/>
      <c r="U51" s="19" t="e">
        <f>AVERAGE(S51:T51)</f>
        <v>#DIV/0!</v>
      </c>
      <c r="V51" s="37" t="e">
        <f>U51*0.3</f>
        <v>#DIV/0!</v>
      </c>
      <c r="W51" s="17"/>
      <c r="X51" s="14"/>
      <c r="Y51" s="14"/>
      <c r="Z51" s="14"/>
      <c r="AA51" s="18" t="e">
        <f t="shared" si="10"/>
        <v>#DIV/0!</v>
      </c>
      <c r="AB51" s="20" t="e">
        <f>AA51*0.1</f>
        <v>#DIV/0!</v>
      </c>
      <c r="AC51" s="40" t="e">
        <f t="shared" si="11"/>
        <v>#DIV/0!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29" s="1" customFormat="1" ht="12.75" customHeight="1" thickBot="1">
      <c r="A52" s="199"/>
      <c r="B52" s="184"/>
      <c r="C52" s="143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146">
        <f t="shared" si="8"/>
        <v>0</v>
      </c>
      <c r="Q52" s="147" t="e">
        <f t="shared" si="9"/>
        <v>#DIV/0!</v>
      </c>
      <c r="R52" s="148" t="e">
        <f t="shared" si="2"/>
        <v>#DIV/0!</v>
      </c>
      <c r="S52" s="46"/>
      <c r="T52" s="46"/>
      <c r="U52" s="149" t="e">
        <f t="shared" si="5"/>
        <v>#DIV/0!</v>
      </c>
      <c r="V52" s="150" t="e">
        <f t="shared" si="6"/>
        <v>#DIV/0!</v>
      </c>
      <c r="W52" s="151"/>
      <c r="X52" s="152"/>
      <c r="Y52" s="152"/>
      <c r="Z52" s="152"/>
      <c r="AA52" s="153" t="e">
        <f t="shared" si="10"/>
        <v>#DIV/0!</v>
      </c>
      <c r="AB52" s="154" t="e">
        <f t="shared" si="7"/>
        <v>#DIV/0!</v>
      </c>
      <c r="AC52" s="155" t="e">
        <f t="shared" si="11"/>
        <v>#DIV/0!</v>
      </c>
    </row>
    <row r="53" spans="1:29" s="212" customFormat="1" ht="29.25" customHeight="1" thickBot="1">
      <c r="A53" s="213"/>
      <c r="B53" s="221" t="s">
        <v>630</v>
      </c>
      <c r="C53" s="222"/>
      <c r="D53" s="203"/>
      <c r="E53" s="203"/>
      <c r="F53" s="203"/>
      <c r="G53" s="203"/>
      <c r="H53" s="203"/>
      <c r="I53" s="204"/>
      <c r="J53" s="205" t="s">
        <v>3</v>
      </c>
      <c r="K53" s="206"/>
      <c r="L53" s="206"/>
      <c r="M53" s="206"/>
      <c r="N53" s="206"/>
      <c r="O53" s="206"/>
      <c r="P53" s="206"/>
      <c r="Q53" s="207"/>
      <c r="R53" s="207"/>
      <c r="S53" s="207"/>
      <c r="T53" s="207"/>
      <c r="U53" s="208" t="s">
        <v>4</v>
      </c>
      <c r="V53" s="209"/>
      <c r="W53" s="210"/>
      <c r="X53" s="207"/>
      <c r="Y53" s="207"/>
      <c r="Z53" s="207"/>
      <c r="AA53" s="207"/>
      <c r="AB53" s="207"/>
      <c r="AC53" s="211"/>
    </row>
    <row r="54" spans="2:26" s="218" customFormat="1" ht="18" customHeight="1">
      <c r="B54" s="223" t="s">
        <v>5</v>
      </c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</row>
    <row r="55" spans="2:29" ht="16.5">
      <c r="B55" s="103" t="s">
        <v>6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5"/>
      <c r="AB55" s="105"/>
      <c r="AC55" s="105"/>
    </row>
  </sheetData>
  <sheetProtection/>
  <mergeCells count="23">
    <mergeCell ref="Y1:AA1"/>
    <mergeCell ref="AB1:AC1"/>
    <mergeCell ref="T1:U1"/>
    <mergeCell ref="O2:U2"/>
    <mergeCell ref="V2:X2"/>
    <mergeCell ref="V1:X1"/>
    <mergeCell ref="B1:S1"/>
    <mergeCell ref="J53:P53"/>
    <mergeCell ref="A5:B5"/>
    <mergeCell ref="U53:V53"/>
    <mergeCell ref="D2:K2"/>
    <mergeCell ref="L2:N2"/>
    <mergeCell ref="Y2:AC2"/>
    <mergeCell ref="B54:Z54"/>
    <mergeCell ref="B55:AC55"/>
    <mergeCell ref="S3:V5"/>
    <mergeCell ref="W3:AB5"/>
    <mergeCell ref="B53:I53"/>
    <mergeCell ref="A2:C2"/>
    <mergeCell ref="Q53:T53"/>
    <mergeCell ref="W53:AC53"/>
    <mergeCell ref="D3:R5"/>
    <mergeCell ref="AC3:AC6"/>
  </mergeCells>
  <conditionalFormatting sqref="U7:U52 AC7:AC52">
    <cfRule type="cellIs" priority="2" dxfId="26" operator="lessThan" stopIfTrue="1">
      <formula>60</formula>
    </cfRule>
  </conditionalFormatting>
  <conditionalFormatting sqref="W7:AA52 Q7:Q52 S7:T52">
    <cfRule type="cellIs" priority="3" dxfId="27" operator="lessThan" stopIfTrue="1">
      <formula>60</formula>
    </cfRule>
  </conditionalFormatting>
  <conditionalFormatting sqref="D7:O52">
    <cfRule type="cellIs" priority="1" dxfId="26" operator="lessThan" stopIfTrue="1">
      <formula>60</formula>
    </cfRule>
  </conditionalFormatting>
  <dataValidations count="5">
    <dataValidation type="whole" allowBlank="1" showInputMessage="1" showErrorMessage="1" promptTitle="請輸入數值（0~100)間之整數" prompt="謝謝！！" errorTitle="輸入數值未在（0~100)間" error="請重新輸入！！" sqref="S7:T52 W7:Z52">
      <formula1>0</formula1>
      <formula2>100</formula2>
    </dataValidation>
    <dataValidation type="whole" allowBlank="1" showInputMessage="1" showErrorMessage="1" errorTitle="分數超過100了" error="請更正錯誤!!" sqref="AC7:AC52">
      <formula1>0</formula1>
      <formula2>100</formula2>
    </dataValidation>
    <dataValidation allowBlank="1" showInputMessage="1" showErrorMessage="1" imeMode="off" sqref="Q7:Q52"/>
    <dataValidation type="whole" allowBlank="1" showInputMessage="1" showErrorMessage="1" imeMode="off" sqref="P7:P52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2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58"/>
  <sheetViews>
    <sheetView zoomScale="110" zoomScaleNormal="110" zoomScalePageLayoutView="0" workbookViewId="0" topLeftCell="A37">
      <selection activeCell="A52" sqref="A52:IV53"/>
    </sheetView>
  </sheetViews>
  <sheetFormatPr defaultColWidth="9.00390625" defaultRowHeight="16.5"/>
  <cols>
    <col min="1" max="1" width="3.25390625" style="0" customWidth="1"/>
    <col min="2" max="2" width="6.875" style="55" customWidth="1"/>
    <col min="3" max="3" width="7.625" style="55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79" t="s">
        <v>71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>
        <v>108</v>
      </c>
      <c r="U1" s="82"/>
      <c r="V1" s="83" t="s">
        <v>14</v>
      </c>
      <c r="W1" s="80"/>
      <c r="X1" s="80"/>
      <c r="Y1" s="94" t="s">
        <v>70</v>
      </c>
      <c r="Z1" s="94"/>
      <c r="AA1" s="94"/>
      <c r="AB1" s="95" t="s">
        <v>13</v>
      </c>
      <c r="AC1" s="95"/>
    </row>
    <row r="2" spans="1:29" ht="19.5" customHeight="1">
      <c r="A2" s="96" t="s">
        <v>12</v>
      </c>
      <c r="B2" s="97"/>
      <c r="C2" s="98"/>
      <c r="D2" s="76"/>
      <c r="E2" s="76"/>
      <c r="F2" s="76"/>
      <c r="G2" s="76"/>
      <c r="H2" s="76"/>
      <c r="I2" s="76"/>
      <c r="J2" s="76"/>
      <c r="K2" s="76"/>
      <c r="L2" s="77" t="s">
        <v>15</v>
      </c>
      <c r="M2" s="77"/>
      <c r="N2" s="77"/>
      <c r="O2" s="75" t="s">
        <v>28</v>
      </c>
      <c r="P2" s="76"/>
      <c r="Q2" s="76"/>
      <c r="R2" s="76"/>
      <c r="S2" s="76"/>
      <c r="T2" s="76"/>
      <c r="U2" s="76"/>
      <c r="V2" s="77" t="s">
        <v>16</v>
      </c>
      <c r="W2" s="77"/>
      <c r="X2" s="77"/>
      <c r="Y2" s="76"/>
      <c r="Z2" s="76"/>
      <c r="AA2" s="76"/>
      <c r="AB2" s="76"/>
      <c r="AC2" s="78"/>
    </row>
    <row r="3" spans="1:44" ht="30.75" customHeight="1">
      <c r="A3" s="21" t="s">
        <v>9</v>
      </c>
      <c r="B3" s="51" t="s">
        <v>9</v>
      </c>
      <c r="C3" s="52" t="s">
        <v>10</v>
      </c>
      <c r="D3" s="84" t="s">
        <v>17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  <c r="S3" s="87" t="s">
        <v>21</v>
      </c>
      <c r="T3" s="88"/>
      <c r="U3" s="88"/>
      <c r="V3" s="89"/>
      <c r="W3" s="91" t="s">
        <v>18</v>
      </c>
      <c r="X3" s="92"/>
      <c r="Y3" s="92"/>
      <c r="Z3" s="92"/>
      <c r="AA3" s="92"/>
      <c r="AB3" s="93"/>
      <c r="AC3" s="99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3"/>
      <c r="B4" s="53"/>
      <c r="C4" s="52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6"/>
      <c r="S4" s="90"/>
      <c r="T4" s="88"/>
      <c r="U4" s="88"/>
      <c r="V4" s="89"/>
      <c r="W4" s="91"/>
      <c r="X4" s="92"/>
      <c r="Y4" s="92"/>
      <c r="Z4" s="92"/>
      <c r="AA4" s="92"/>
      <c r="AB4" s="93"/>
      <c r="AC4" s="9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 thickBot="1">
      <c r="A5" s="101" t="s">
        <v>11</v>
      </c>
      <c r="B5" s="102"/>
      <c r="C5" s="5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6"/>
      <c r="S5" s="90"/>
      <c r="T5" s="88"/>
      <c r="U5" s="88"/>
      <c r="V5" s="89"/>
      <c r="W5" s="91"/>
      <c r="X5" s="92"/>
      <c r="Y5" s="92"/>
      <c r="Z5" s="92"/>
      <c r="AA5" s="92"/>
      <c r="AB5" s="93"/>
      <c r="AC5" s="99"/>
    </row>
    <row r="6" spans="1:29" s="1" customFormat="1" ht="30.75" customHeight="1" thickBot="1">
      <c r="A6" s="166" t="s">
        <v>19</v>
      </c>
      <c r="B6" s="174" t="s">
        <v>7</v>
      </c>
      <c r="C6" s="175" t="s">
        <v>8</v>
      </c>
      <c r="D6" s="16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32">
        <v>12</v>
      </c>
      <c r="P6" s="27" t="s">
        <v>1</v>
      </c>
      <c r="Q6" s="27" t="s">
        <v>2</v>
      </c>
      <c r="R6" s="28">
        <v>0.6</v>
      </c>
      <c r="S6" s="29">
        <v>1</v>
      </c>
      <c r="T6" s="30">
        <v>2</v>
      </c>
      <c r="U6" s="30" t="s">
        <v>2</v>
      </c>
      <c r="V6" s="31">
        <v>0.3</v>
      </c>
      <c r="W6" s="29">
        <v>1</v>
      </c>
      <c r="X6" s="30">
        <v>2</v>
      </c>
      <c r="Y6" s="30">
        <v>3</v>
      </c>
      <c r="Z6" s="30">
        <v>4</v>
      </c>
      <c r="AA6" s="30" t="s">
        <v>2</v>
      </c>
      <c r="AB6" s="31">
        <v>0.1</v>
      </c>
      <c r="AC6" s="100"/>
    </row>
    <row r="7" spans="1:44" ht="12.75" customHeight="1">
      <c r="A7" s="194" t="s">
        <v>31</v>
      </c>
      <c r="B7" s="182" t="s">
        <v>494</v>
      </c>
      <c r="C7" s="183" t="s">
        <v>495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>
        <f aca="true" t="shared" si="0" ref="P7:P51">SUM(D7:O7)</f>
        <v>0</v>
      </c>
      <c r="Q7" s="44" t="e">
        <f aca="true" t="shared" si="1" ref="Q7:Q51">AVERAGE(D7:O7)</f>
        <v>#DIV/0!</v>
      </c>
      <c r="R7" s="45" t="e">
        <f aca="true" t="shared" si="2" ref="R7:R51">Q7*0.6</f>
        <v>#DIV/0!</v>
      </c>
      <c r="S7" s="42"/>
      <c r="T7" s="42"/>
      <c r="U7" s="58" t="e">
        <f>AVERAGE(S7:T7)</f>
        <v>#DIV/0!</v>
      </c>
      <c r="V7" s="59" t="e">
        <f>U7*0.3</f>
        <v>#DIV/0!</v>
      </c>
      <c r="W7" s="42"/>
      <c r="X7" s="60"/>
      <c r="Y7" s="60"/>
      <c r="Z7" s="60"/>
      <c r="AA7" s="61" t="e">
        <f aca="true" t="shared" si="3" ref="AA7:AA51">AVERAGE(W7:Z7)</f>
        <v>#DIV/0!</v>
      </c>
      <c r="AB7" s="62" t="e">
        <f>AA7*0.1</f>
        <v>#DIV/0!</v>
      </c>
      <c r="AC7" s="38" t="e">
        <f aca="true" t="shared" si="4" ref="AC7:AC51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195" t="s">
        <v>32</v>
      </c>
      <c r="B8" s="131" t="s">
        <v>496</v>
      </c>
      <c r="C8" s="132" t="s">
        <v>497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34" t="e">
        <f t="shared" si="2"/>
        <v>#DIV/0!</v>
      </c>
      <c r="S8" s="12"/>
      <c r="T8" s="12"/>
      <c r="U8" s="6" t="e">
        <f aca="true" t="shared" si="5" ref="U8:U51">AVERAGE(S8:T8)</f>
        <v>#DIV/0!</v>
      </c>
      <c r="V8" s="36" t="e">
        <f aca="true" t="shared" si="6" ref="V8:V51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1">AA8*0.1</f>
        <v>#DIV/0!</v>
      </c>
      <c r="AC8" s="39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195" t="s">
        <v>33</v>
      </c>
      <c r="B9" s="131" t="s">
        <v>498</v>
      </c>
      <c r="C9" s="132" t="s">
        <v>499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34" t="e">
        <f t="shared" si="2"/>
        <v>#DIV/0!</v>
      </c>
      <c r="S9" s="12"/>
      <c r="T9" s="12"/>
      <c r="U9" s="6" t="e">
        <f t="shared" si="5"/>
        <v>#DIV/0!</v>
      </c>
      <c r="V9" s="36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39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195" t="s">
        <v>34</v>
      </c>
      <c r="B10" s="131" t="s">
        <v>500</v>
      </c>
      <c r="C10" s="132" t="s">
        <v>501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34" t="e">
        <f t="shared" si="2"/>
        <v>#DIV/0!</v>
      </c>
      <c r="S10" s="12"/>
      <c r="T10" s="12"/>
      <c r="U10" s="6" t="e">
        <f t="shared" si="5"/>
        <v>#DIV/0!</v>
      </c>
      <c r="V10" s="36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39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196" t="s">
        <v>35</v>
      </c>
      <c r="B11" s="133" t="s">
        <v>502</v>
      </c>
      <c r="C11" s="134" t="s">
        <v>503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15">
        <f t="shared" si="0"/>
        <v>0</v>
      </c>
      <c r="Q11" s="16" t="e">
        <f t="shared" si="1"/>
        <v>#DIV/0!</v>
      </c>
      <c r="R11" s="35" t="e">
        <f t="shared" si="2"/>
        <v>#DIV/0!</v>
      </c>
      <c r="S11" s="17"/>
      <c r="T11" s="17"/>
      <c r="U11" s="19" t="e">
        <f t="shared" si="5"/>
        <v>#DIV/0!</v>
      </c>
      <c r="V11" s="37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0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194" t="s">
        <v>36</v>
      </c>
      <c r="B12" s="182" t="s">
        <v>504</v>
      </c>
      <c r="C12" s="183" t="s">
        <v>505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3">
        <f t="shared" si="0"/>
        <v>0</v>
      </c>
      <c r="Q12" s="4" t="e">
        <f t="shared" si="1"/>
        <v>#DIV/0!</v>
      </c>
      <c r="R12" s="33" t="e">
        <f t="shared" si="2"/>
        <v>#DIV/0!</v>
      </c>
      <c r="S12" s="5"/>
      <c r="T12" s="5"/>
      <c r="U12" s="6" t="e">
        <f t="shared" si="5"/>
        <v>#DIV/0!</v>
      </c>
      <c r="V12" s="36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1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195" t="s">
        <v>37</v>
      </c>
      <c r="B13" s="131" t="s">
        <v>506</v>
      </c>
      <c r="C13" s="132" t="s">
        <v>507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34" t="e">
        <f t="shared" si="2"/>
        <v>#DIV/0!</v>
      </c>
      <c r="S13" s="12"/>
      <c r="T13" s="12"/>
      <c r="U13" s="6" t="e">
        <f t="shared" si="5"/>
        <v>#DIV/0!</v>
      </c>
      <c r="V13" s="36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39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195" t="s">
        <v>38</v>
      </c>
      <c r="B14" s="131" t="s">
        <v>508</v>
      </c>
      <c r="C14" s="132" t="s">
        <v>509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34" t="e">
        <f t="shared" si="2"/>
        <v>#DIV/0!</v>
      </c>
      <c r="S14" s="12"/>
      <c r="T14" s="12"/>
      <c r="U14" s="6" t="e">
        <f t="shared" si="5"/>
        <v>#DIV/0!</v>
      </c>
      <c r="V14" s="36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39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195" t="s">
        <v>39</v>
      </c>
      <c r="B15" s="131" t="s">
        <v>510</v>
      </c>
      <c r="C15" s="132" t="s">
        <v>511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34" t="e">
        <f t="shared" si="2"/>
        <v>#DIV/0!</v>
      </c>
      <c r="S15" s="12"/>
      <c r="T15" s="12"/>
      <c r="U15" s="6" t="e">
        <f t="shared" si="5"/>
        <v>#DIV/0!</v>
      </c>
      <c r="V15" s="36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39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196" t="s">
        <v>40</v>
      </c>
      <c r="B16" s="133" t="s">
        <v>512</v>
      </c>
      <c r="C16" s="134" t="s">
        <v>513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5">
        <f t="shared" si="0"/>
        <v>0</v>
      </c>
      <c r="Q16" s="16" t="e">
        <f t="shared" si="1"/>
        <v>#DIV/0!</v>
      </c>
      <c r="R16" s="35" t="e">
        <f t="shared" si="2"/>
        <v>#DIV/0!</v>
      </c>
      <c r="S16" s="17"/>
      <c r="T16" s="17"/>
      <c r="U16" s="19" t="e">
        <f t="shared" si="5"/>
        <v>#DIV/0!</v>
      </c>
      <c r="V16" s="37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0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194" t="s">
        <v>41</v>
      </c>
      <c r="B17" s="182" t="s">
        <v>514</v>
      </c>
      <c r="C17" s="183" t="s">
        <v>515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3">
        <f t="shared" si="0"/>
        <v>0</v>
      </c>
      <c r="Q17" s="4" t="e">
        <f t="shared" si="1"/>
        <v>#DIV/0!</v>
      </c>
      <c r="R17" s="33" t="e">
        <f t="shared" si="2"/>
        <v>#DIV/0!</v>
      </c>
      <c r="S17" s="5"/>
      <c r="T17" s="5"/>
      <c r="U17" s="6" t="e">
        <f t="shared" si="5"/>
        <v>#DIV/0!</v>
      </c>
      <c r="V17" s="36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1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195" t="s">
        <v>42</v>
      </c>
      <c r="B18" s="131" t="s">
        <v>516</v>
      </c>
      <c r="C18" s="132" t="s">
        <v>517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34" t="e">
        <f t="shared" si="2"/>
        <v>#DIV/0!</v>
      </c>
      <c r="S18" s="12"/>
      <c r="T18" s="12"/>
      <c r="U18" s="6" t="e">
        <f t="shared" si="5"/>
        <v>#DIV/0!</v>
      </c>
      <c r="V18" s="36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39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195" t="s">
        <v>43</v>
      </c>
      <c r="B19" s="131" t="s">
        <v>518</v>
      </c>
      <c r="C19" s="132" t="s">
        <v>519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34" t="e">
        <f t="shared" si="2"/>
        <v>#DIV/0!</v>
      </c>
      <c r="S19" s="12"/>
      <c r="T19" s="12"/>
      <c r="U19" s="6" t="e">
        <f t="shared" si="5"/>
        <v>#DIV/0!</v>
      </c>
      <c r="V19" s="36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39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195" t="s">
        <v>44</v>
      </c>
      <c r="B20" s="131" t="s">
        <v>520</v>
      </c>
      <c r="C20" s="132" t="s">
        <v>521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34" t="e">
        <f t="shared" si="2"/>
        <v>#DIV/0!</v>
      </c>
      <c r="S20" s="12"/>
      <c r="T20" s="12"/>
      <c r="U20" s="6" t="e">
        <f t="shared" si="5"/>
        <v>#DIV/0!</v>
      </c>
      <c r="V20" s="36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39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196" t="s">
        <v>45</v>
      </c>
      <c r="B21" s="133" t="s">
        <v>522</v>
      </c>
      <c r="C21" s="134" t="s">
        <v>523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15">
        <f t="shared" si="0"/>
        <v>0</v>
      </c>
      <c r="Q21" s="16" t="e">
        <f t="shared" si="1"/>
        <v>#DIV/0!</v>
      </c>
      <c r="R21" s="35" t="e">
        <f t="shared" si="2"/>
        <v>#DIV/0!</v>
      </c>
      <c r="S21" s="17"/>
      <c r="T21" s="17"/>
      <c r="U21" s="19" t="e">
        <f t="shared" si="5"/>
        <v>#DIV/0!</v>
      </c>
      <c r="V21" s="37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0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194" t="s">
        <v>46</v>
      </c>
      <c r="B22" s="182" t="s">
        <v>524</v>
      </c>
      <c r="C22" s="183" t="s">
        <v>525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3" t="e">
        <f t="shared" si="2"/>
        <v>#DIV/0!</v>
      </c>
      <c r="S22" s="5"/>
      <c r="T22" s="5"/>
      <c r="U22" s="6" t="e">
        <f t="shared" si="5"/>
        <v>#DIV/0!</v>
      </c>
      <c r="V22" s="36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1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195" t="s">
        <v>47</v>
      </c>
      <c r="B23" s="131" t="s">
        <v>526</v>
      </c>
      <c r="C23" s="132" t="s">
        <v>527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34" t="e">
        <f t="shared" si="2"/>
        <v>#DIV/0!</v>
      </c>
      <c r="S23" s="12"/>
      <c r="T23" s="12"/>
      <c r="U23" s="6" t="e">
        <f t="shared" si="5"/>
        <v>#DIV/0!</v>
      </c>
      <c r="V23" s="36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39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195" t="s">
        <v>48</v>
      </c>
      <c r="B24" s="131" t="s">
        <v>528</v>
      </c>
      <c r="C24" s="132" t="s">
        <v>529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34" t="e">
        <f t="shared" si="2"/>
        <v>#DIV/0!</v>
      </c>
      <c r="S24" s="12"/>
      <c r="T24" s="12"/>
      <c r="U24" s="6" t="e">
        <f t="shared" si="5"/>
        <v>#DIV/0!</v>
      </c>
      <c r="V24" s="36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39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195" t="s">
        <v>49</v>
      </c>
      <c r="B25" s="131" t="s">
        <v>530</v>
      </c>
      <c r="C25" s="132" t="s">
        <v>531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34" t="e">
        <f t="shared" si="2"/>
        <v>#DIV/0!</v>
      </c>
      <c r="S25" s="12"/>
      <c r="T25" s="12"/>
      <c r="U25" s="6" t="e">
        <f t="shared" si="5"/>
        <v>#DIV/0!</v>
      </c>
      <c r="V25" s="36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39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196" t="s">
        <v>50</v>
      </c>
      <c r="B26" s="133" t="s">
        <v>532</v>
      </c>
      <c r="C26" s="134" t="s">
        <v>533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15">
        <f t="shared" si="0"/>
        <v>0</v>
      </c>
      <c r="Q26" s="16" t="e">
        <f t="shared" si="1"/>
        <v>#DIV/0!</v>
      </c>
      <c r="R26" s="35" t="e">
        <f t="shared" si="2"/>
        <v>#DIV/0!</v>
      </c>
      <c r="S26" s="17"/>
      <c r="T26" s="17"/>
      <c r="U26" s="19" t="e">
        <f t="shared" si="5"/>
        <v>#DIV/0!</v>
      </c>
      <c r="V26" s="37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0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94" t="s">
        <v>51</v>
      </c>
      <c r="B27" s="182" t="s">
        <v>534</v>
      </c>
      <c r="C27" s="183" t="s">
        <v>535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3">
        <f t="shared" si="0"/>
        <v>0</v>
      </c>
      <c r="Q27" s="4" t="e">
        <f t="shared" si="1"/>
        <v>#DIV/0!</v>
      </c>
      <c r="R27" s="33" t="e">
        <f t="shared" si="2"/>
        <v>#DIV/0!</v>
      </c>
      <c r="S27" s="5"/>
      <c r="T27" s="5"/>
      <c r="U27" s="6" t="e">
        <f t="shared" si="5"/>
        <v>#DIV/0!</v>
      </c>
      <c r="V27" s="36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1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195" t="s">
        <v>52</v>
      </c>
      <c r="B28" s="131" t="s">
        <v>536</v>
      </c>
      <c r="C28" s="132" t="s">
        <v>537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34" t="e">
        <f t="shared" si="2"/>
        <v>#DIV/0!</v>
      </c>
      <c r="S28" s="12"/>
      <c r="T28" s="12"/>
      <c r="U28" s="6" t="e">
        <f t="shared" si="5"/>
        <v>#DIV/0!</v>
      </c>
      <c r="V28" s="36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39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195" t="s">
        <v>53</v>
      </c>
      <c r="B29" s="131" t="s">
        <v>538</v>
      </c>
      <c r="C29" s="132" t="s">
        <v>539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34" t="e">
        <f t="shared" si="2"/>
        <v>#DIV/0!</v>
      </c>
      <c r="S29" s="12"/>
      <c r="T29" s="12"/>
      <c r="U29" s="6" t="e">
        <f t="shared" si="5"/>
        <v>#DIV/0!</v>
      </c>
      <c r="V29" s="36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39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195" t="s">
        <v>54</v>
      </c>
      <c r="B30" s="131" t="s">
        <v>540</v>
      </c>
      <c r="C30" s="132" t="s">
        <v>541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34" t="e">
        <f t="shared" si="2"/>
        <v>#DIV/0!</v>
      </c>
      <c r="S30" s="12"/>
      <c r="T30" s="12"/>
      <c r="U30" s="6" t="e">
        <f t="shared" si="5"/>
        <v>#DIV/0!</v>
      </c>
      <c r="V30" s="36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39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196" t="s">
        <v>55</v>
      </c>
      <c r="B31" s="133" t="s">
        <v>542</v>
      </c>
      <c r="C31" s="134" t="s">
        <v>543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15">
        <f t="shared" si="0"/>
        <v>0</v>
      </c>
      <c r="Q31" s="16" t="e">
        <f t="shared" si="1"/>
        <v>#DIV/0!</v>
      </c>
      <c r="R31" s="35" t="e">
        <f t="shared" si="2"/>
        <v>#DIV/0!</v>
      </c>
      <c r="S31" s="17"/>
      <c r="T31" s="17"/>
      <c r="U31" s="19" t="e">
        <f t="shared" si="5"/>
        <v>#DIV/0!</v>
      </c>
      <c r="V31" s="37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0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194" t="s">
        <v>56</v>
      </c>
      <c r="B32" s="182" t="s">
        <v>544</v>
      </c>
      <c r="C32" s="183" t="s">
        <v>545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3" t="e">
        <f t="shared" si="2"/>
        <v>#DIV/0!</v>
      </c>
      <c r="S32" s="5"/>
      <c r="T32" s="5"/>
      <c r="U32" s="6" t="e">
        <f t="shared" si="5"/>
        <v>#DIV/0!</v>
      </c>
      <c r="V32" s="36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1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195" t="s">
        <v>57</v>
      </c>
      <c r="B33" s="131" t="s">
        <v>546</v>
      </c>
      <c r="C33" s="132" t="s">
        <v>547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34" t="e">
        <f t="shared" si="2"/>
        <v>#DIV/0!</v>
      </c>
      <c r="S33" s="12"/>
      <c r="T33" s="12"/>
      <c r="U33" s="6" t="e">
        <f t="shared" si="5"/>
        <v>#DIV/0!</v>
      </c>
      <c r="V33" s="36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39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195" t="s">
        <v>58</v>
      </c>
      <c r="B34" s="131" t="s">
        <v>548</v>
      </c>
      <c r="C34" s="132" t="s">
        <v>549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34" t="e">
        <f t="shared" si="2"/>
        <v>#DIV/0!</v>
      </c>
      <c r="S34" s="12"/>
      <c r="T34" s="12"/>
      <c r="U34" s="6" t="e">
        <f t="shared" si="5"/>
        <v>#DIV/0!</v>
      </c>
      <c r="V34" s="36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39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195" t="s">
        <v>59</v>
      </c>
      <c r="B35" s="131" t="s">
        <v>550</v>
      </c>
      <c r="C35" s="132" t="s">
        <v>551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34" t="e">
        <f t="shared" si="2"/>
        <v>#DIV/0!</v>
      </c>
      <c r="S35" s="12"/>
      <c r="T35" s="12"/>
      <c r="U35" s="6" t="e">
        <f t="shared" si="5"/>
        <v>#DIV/0!</v>
      </c>
      <c r="V35" s="36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39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196" t="s">
        <v>60</v>
      </c>
      <c r="B36" s="133" t="s">
        <v>552</v>
      </c>
      <c r="C36" s="134" t="s">
        <v>553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15">
        <f t="shared" si="0"/>
        <v>0</v>
      </c>
      <c r="Q36" s="16" t="e">
        <f t="shared" si="1"/>
        <v>#DIV/0!</v>
      </c>
      <c r="R36" s="35" t="e">
        <f t="shared" si="2"/>
        <v>#DIV/0!</v>
      </c>
      <c r="S36" s="17"/>
      <c r="T36" s="17"/>
      <c r="U36" s="19" t="e">
        <f t="shared" si="5"/>
        <v>#DIV/0!</v>
      </c>
      <c r="V36" s="37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0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194" t="s">
        <v>61</v>
      </c>
      <c r="B37" s="182" t="s">
        <v>554</v>
      </c>
      <c r="C37" s="183" t="s">
        <v>555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3">
        <f t="shared" si="0"/>
        <v>0</v>
      </c>
      <c r="Q37" s="4" t="e">
        <f t="shared" si="1"/>
        <v>#DIV/0!</v>
      </c>
      <c r="R37" s="33" t="e">
        <f t="shared" si="2"/>
        <v>#DIV/0!</v>
      </c>
      <c r="S37" s="5"/>
      <c r="T37" s="5"/>
      <c r="U37" s="6" t="e">
        <f t="shared" si="5"/>
        <v>#DIV/0!</v>
      </c>
      <c r="V37" s="36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1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195" t="s">
        <v>62</v>
      </c>
      <c r="B38" s="131" t="s">
        <v>556</v>
      </c>
      <c r="C38" s="132" t="s">
        <v>557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34" t="e">
        <f t="shared" si="2"/>
        <v>#DIV/0!</v>
      </c>
      <c r="S38" s="12"/>
      <c r="T38" s="12"/>
      <c r="U38" s="6" t="e">
        <f t="shared" si="5"/>
        <v>#DIV/0!</v>
      </c>
      <c r="V38" s="36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39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195" t="s">
        <v>63</v>
      </c>
      <c r="B39" s="131" t="s">
        <v>558</v>
      </c>
      <c r="C39" s="132" t="s">
        <v>559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34" t="e">
        <f t="shared" si="2"/>
        <v>#DIV/0!</v>
      </c>
      <c r="S39" s="12"/>
      <c r="T39" s="12"/>
      <c r="U39" s="6" t="e">
        <f t="shared" si="5"/>
        <v>#DIV/0!</v>
      </c>
      <c r="V39" s="36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39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195" t="s">
        <v>64</v>
      </c>
      <c r="B40" s="131" t="s">
        <v>560</v>
      </c>
      <c r="C40" s="132" t="s">
        <v>561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34" t="e">
        <f t="shared" si="2"/>
        <v>#DIV/0!</v>
      </c>
      <c r="S40" s="12"/>
      <c r="T40" s="12"/>
      <c r="U40" s="6" t="e">
        <f t="shared" si="5"/>
        <v>#DIV/0!</v>
      </c>
      <c r="V40" s="36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39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196" t="s">
        <v>65</v>
      </c>
      <c r="B41" s="133" t="s">
        <v>562</v>
      </c>
      <c r="C41" s="134" t="s">
        <v>563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15">
        <f t="shared" si="0"/>
        <v>0</v>
      </c>
      <c r="Q41" s="16" t="e">
        <f t="shared" si="1"/>
        <v>#DIV/0!</v>
      </c>
      <c r="R41" s="35" t="e">
        <f t="shared" si="2"/>
        <v>#DIV/0!</v>
      </c>
      <c r="S41" s="17"/>
      <c r="T41" s="17"/>
      <c r="U41" s="19" t="e">
        <f t="shared" si="5"/>
        <v>#DIV/0!</v>
      </c>
      <c r="V41" s="37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0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194" t="s">
        <v>66</v>
      </c>
      <c r="B42" s="182" t="s">
        <v>564</v>
      </c>
      <c r="C42" s="183" t="s">
        <v>565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3" t="e">
        <f t="shared" si="2"/>
        <v>#DIV/0!</v>
      </c>
      <c r="S42" s="5"/>
      <c r="T42" s="5"/>
      <c r="U42" s="6" t="e">
        <f t="shared" si="5"/>
        <v>#DIV/0!</v>
      </c>
      <c r="V42" s="36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1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195" t="s">
        <v>67</v>
      </c>
      <c r="B43" s="131" t="s">
        <v>566</v>
      </c>
      <c r="C43" s="132" t="s">
        <v>567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34" t="e">
        <f t="shared" si="2"/>
        <v>#DIV/0!</v>
      </c>
      <c r="S43" s="12"/>
      <c r="T43" s="12"/>
      <c r="U43" s="6" t="e">
        <f t="shared" si="5"/>
        <v>#DIV/0!</v>
      </c>
      <c r="V43" s="36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39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195" t="s">
        <v>68</v>
      </c>
      <c r="B44" s="131" t="s">
        <v>568</v>
      </c>
      <c r="C44" s="132" t="s">
        <v>569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34" t="e">
        <f t="shared" si="2"/>
        <v>#DIV/0!</v>
      </c>
      <c r="S44" s="12"/>
      <c r="T44" s="12"/>
      <c r="U44" s="6" t="e">
        <f t="shared" si="5"/>
        <v>#DIV/0!</v>
      </c>
      <c r="V44" s="36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39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195" t="s">
        <v>69</v>
      </c>
      <c r="B45" s="131" t="s">
        <v>570</v>
      </c>
      <c r="C45" s="132" t="s">
        <v>571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34" t="e">
        <f t="shared" si="2"/>
        <v>#DIV/0!</v>
      </c>
      <c r="S45" s="12"/>
      <c r="T45" s="12"/>
      <c r="U45" s="6" t="e">
        <f t="shared" si="5"/>
        <v>#DIV/0!</v>
      </c>
      <c r="V45" s="36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39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198"/>
      <c r="B46" s="127"/>
      <c r="C46" s="128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15">
        <f t="shared" si="0"/>
        <v>0</v>
      </c>
      <c r="Q46" s="16" t="e">
        <f t="shared" si="1"/>
        <v>#DIV/0!</v>
      </c>
      <c r="R46" s="35" t="e">
        <f t="shared" si="2"/>
        <v>#DIV/0!</v>
      </c>
      <c r="S46" s="17"/>
      <c r="T46" s="17"/>
      <c r="U46" s="19" t="e">
        <f t="shared" si="5"/>
        <v>#DIV/0!</v>
      </c>
      <c r="V46" s="37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0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199"/>
      <c r="B47" s="172"/>
      <c r="C47" s="173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3">
        <f t="shared" si="0"/>
        <v>0</v>
      </c>
      <c r="Q47" s="4" t="e">
        <f t="shared" si="1"/>
        <v>#DIV/0!</v>
      </c>
      <c r="R47" s="33" t="e">
        <f t="shared" si="2"/>
        <v>#DIV/0!</v>
      </c>
      <c r="S47" s="5"/>
      <c r="T47" s="5"/>
      <c r="U47" s="6" t="e">
        <f t="shared" si="5"/>
        <v>#DIV/0!</v>
      </c>
      <c r="V47" s="36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1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197"/>
      <c r="B48" s="125"/>
      <c r="C48" s="12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34" t="e">
        <f t="shared" si="2"/>
        <v>#DIV/0!</v>
      </c>
      <c r="S48" s="12"/>
      <c r="T48" s="12"/>
      <c r="U48" s="6" t="e">
        <f t="shared" si="5"/>
        <v>#DIV/0!</v>
      </c>
      <c r="V48" s="36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39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197"/>
      <c r="B49" s="140"/>
      <c r="C49" s="12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 t="shared" si="0"/>
        <v>0</v>
      </c>
      <c r="Q49" s="11" t="e">
        <f t="shared" si="1"/>
        <v>#DIV/0!</v>
      </c>
      <c r="R49" s="34" t="e">
        <f t="shared" si="2"/>
        <v>#DIV/0!</v>
      </c>
      <c r="S49" s="12"/>
      <c r="T49" s="12"/>
      <c r="U49" s="6" t="e">
        <f t="shared" si="5"/>
        <v>#DIV/0!</v>
      </c>
      <c r="V49" s="36" t="e">
        <f t="shared" si="6"/>
        <v>#DIV/0!</v>
      </c>
      <c r="W49" s="12"/>
      <c r="X49" s="9"/>
      <c r="Y49" s="9"/>
      <c r="Z49" s="9"/>
      <c r="AA49" s="13" t="e">
        <f t="shared" si="3"/>
        <v>#DIV/0!</v>
      </c>
      <c r="AB49" s="8" t="e">
        <f t="shared" si="7"/>
        <v>#DIV/0!</v>
      </c>
      <c r="AC49" s="39" t="e">
        <f t="shared" si="4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197"/>
      <c r="B50" s="140"/>
      <c r="C50" s="17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34" t="e">
        <f t="shared" si="2"/>
        <v>#DIV/0!</v>
      </c>
      <c r="S50" s="12"/>
      <c r="T50" s="12"/>
      <c r="U50" s="6" t="e">
        <f t="shared" si="5"/>
        <v>#DIV/0!</v>
      </c>
      <c r="V50" s="36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39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29" s="1" customFormat="1" ht="12.75" customHeight="1" thickBot="1">
      <c r="A51" s="198"/>
      <c r="B51" s="136"/>
      <c r="C51" s="13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5">
        <f t="shared" si="0"/>
        <v>0</v>
      </c>
      <c r="Q51" s="16" t="e">
        <f t="shared" si="1"/>
        <v>#DIV/0!</v>
      </c>
      <c r="R51" s="35" t="e">
        <f t="shared" si="2"/>
        <v>#DIV/0!</v>
      </c>
      <c r="S51" s="17"/>
      <c r="T51" s="17"/>
      <c r="U51" s="19" t="e">
        <f t="shared" si="5"/>
        <v>#DIV/0!</v>
      </c>
      <c r="V51" s="37" t="e">
        <f t="shared" si="6"/>
        <v>#DIV/0!</v>
      </c>
      <c r="W51" s="63"/>
      <c r="X51" s="64"/>
      <c r="Y51" s="64"/>
      <c r="Z51" s="64"/>
      <c r="AA51" s="18" t="e">
        <f t="shared" si="3"/>
        <v>#DIV/0!</v>
      </c>
      <c r="AB51" s="20" t="e">
        <f t="shared" si="7"/>
        <v>#DIV/0!</v>
      </c>
      <c r="AC51" s="40" t="e">
        <f t="shared" si="4"/>
        <v>#DIV/0!</v>
      </c>
    </row>
    <row r="52" spans="1:29" s="212" customFormat="1" ht="29.25" customHeight="1" thickBot="1">
      <c r="A52" s="200"/>
      <c r="B52" s="201" t="s">
        <v>628</v>
      </c>
      <c r="C52" s="202"/>
      <c r="D52" s="203"/>
      <c r="E52" s="203"/>
      <c r="F52" s="203"/>
      <c r="G52" s="203"/>
      <c r="H52" s="203"/>
      <c r="I52" s="204"/>
      <c r="J52" s="205" t="s">
        <v>3</v>
      </c>
      <c r="K52" s="206"/>
      <c r="L52" s="206"/>
      <c r="M52" s="206"/>
      <c r="N52" s="206"/>
      <c r="O52" s="206"/>
      <c r="P52" s="206"/>
      <c r="Q52" s="207"/>
      <c r="R52" s="207"/>
      <c r="S52" s="207"/>
      <c r="T52" s="207"/>
      <c r="U52" s="208" t="s">
        <v>4</v>
      </c>
      <c r="V52" s="219"/>
      <c r="W52" s="220"/>
      <c r="X52" s="207"/>
      <c r="Y52" s="207"/>
      <c r="Z52" s="207"/>
      <c r="AA52" s="207"/>
      <c r="AB52" s="207"/>
      <c r="AC52" s="211"/>
    </row>
    <row r="53" spans="1:29" s="218" customFormat="1" ht="18" customHeight="1" thickBot="1">
      <c r="A53" s="213"/>
      <c r="B53" s="214" t="s">
        <v>629</v>
      </c>
      <c r="C53" s="215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2"/>
      <c r="AB53" s="212"/>
      <c r="AC53" s="212"/>
    </row>
    <row r="54" spans="2:29" ht="16.5">
      <c r="B54" s="118" t="s">
        <v>6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20"/>
      <c r="AB54" s="120"/>
      <c r="AC54" s="120"/>
    </row>
    <row r="58" ht="16.5">
      <c r="L58" s="1"/>
    </row>
  </sheetData>
  <sheetProtection/>
  <mergeCells count="23">
    <mergeCell ref="B54:AC54"/>
    <mergeCell ref="B52:I52"/>
    <mergeCell ref="J52:P52"/>
    <mergeCell ref="Q52:T52"/>
    <mergeCell ref="U52:V52"/>
    <mergeCell ref="W52:AC52"/>
    <mergeCell ref="B53:Z53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O2:U2"/>
    <mergeCell ref="V2:X2"/>
    <mergeCell ref="Y2:AC2"/>
    <mergeCell ref="B1:S1"/>
    <mergeCell ref="T1:U1"/>
    <mergeCell ref="V1:X1"/>
  </mergeCells>
  <conditionalFormatting sqref="U7:U51 AC7:AC51">
    <cfRule type="cellIs" priority="3" dxfId="26" operator="lessThan" stopIfTrue="1">
      <formula>60</formula>
    </cfRule>
  </conditionalFormatting>
  <conditionalFormatting sqref="W7:AA51 Q7:Q51 S7:T51">
    <cfRule type="cellIs" priority="2" dxfId="27" operator="lessThan" stopIfTrue="1">
      <formula>60</formula>
    </cfRule>
  </conditionalFormatting>
  <conditionalFormatting sqref="D7:O51">
    <cfRule type="cellIs" priority="1" dxfId="26" operator="lessThan" stopIfTrue="1">
      <formula>60</formula>
    </cfRule>
  </conditionalFormatting>
  <dataValidations count="5">
    <dataValidation type="whole" allowBlank="1" showInputMessage="1" showErrorMessage="1" imeMode="off" sqref="P7:P51">
      <formula1>0</formula1>
      <formula2>100</formula2>
    </dataValidation>
    <dataValidation allowBlank="1" showInputMessage="1" showErrorMessage="1" imeMode="off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W7:Z51 S7:T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54"/>
  <sheetViews>
    <sheetView zoomScale="110" zoomScaleNormal="110" zoomScalePageLayoutView="0" workbookViewId="0" topLeftCell="A37">
      <selection activeCell="A52" sqref="A52:IV53"/>
    </sheetView>
  </sheetViews>
  <sheetFormatPr defaultColWidth="9.00390625" defaultRowHeight="16.5"/>
  <cols>
    <col min="1" max="1" width="3.25390625" style="0" customWidth="1"/>
    <col min="2" max="2" width="7.875" style="55" customWidth="1"/>
    <col min="3" max="3" width="7.625" style="55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79" t="s">
        <v>71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>
        <v>108</v>
      </c>
      <c r="U1" s="82"/>
      <c r="V1" s="83" t="s">
        <v>14</v>
      </c>
      <c r="W1" s="80"/>
      <c r="X1" s="80"/>
      <c r="Y1" s="94" t="s">
        <v>70</v>
      </c>
      <c r="Z1" s="94"/>
      <c r="AA1" s="94"/>
      <c r="AB1" s="95" t="s">
        <v>13</v>
      </c>
      <c r="AC1" s="95"/>
    </row>
    <row r="2" spans="1:29" ht="19.5" customHeight="1">
      <c r="A2" s="96" t="s">
        <v>12</v>
      </c>
      <c r="B2" s="97"/>
      <c r="C2" s="98"/>
      <c r="D2" s="76"/>
      <c r="E2" s="76"/>
      <c r="F2" s="76"/>
      <c r="G2" s="76"/>
      <c r="H2" s="76"/>
      <c r="I2" s="76"/>
      <c r="J2" s="76"/>
      <c r="K2" s="76"/>
      <c r="L2" s="77" t="s">
        <v>15</v>
      </c>
      <c r="M2" s="77"/>
      <c r="N2" s="77"/>
      <c r="O2" s="75" t="s">
        <v>29</v>
      </c>
      <c r="P2" s="76"/>
      <c r="Q2" s="76"/>
      <c r="R2" s="76"/>
      <c r="S2" s="76"/>
      <c r="T2" s="76"/>
      <c r="U2" s="76"/>
      <c r="V2" s="77" t="s">
        <v>16</v>
      </c>
      <c r="W2" s="77"/>
      <c r="X2" s="77"/>
      <c r="Y2" s="76"/>
      <c r="Z2" s="76"/>
      <c r="AA2" s="76"/>
      <c r="AB2" s="76"/>
      <c r="AC2" s="78"/>
    </row>
    <row r="3" spans="1:44" ht="30.75" customHeight="1">
      <c r="A3" s="21" t="s">
        <v>9</v>
      </c>
      <c r="B3" s="51" t="s">
        <v>9</v>
      </c>
      <c r="C3" s="52" t="s">
        <v>10</v>
      </c>
      <c r="D3" s="84" t="s">
        <v>17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  <c r="S3" s="87" t="s">
        <v>21</v>
      </c>
      <c r="T3" s="88"/>
      <c r="U3" s="88"/>
      <c r="V3" s="89"/>
      <c r="W3" s="91" t="s">
        <v>18</v>
      </c>
      <c r="X3" s="92"/>
      <c r="Y3" s="92"/>
      <c r="Z3" s="92"/>
      <c r="AA3" s="92"/>
      <c r="AB3" s="93"/>
      <c r="AC3" s="99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3"/>
      <c r="B4" s="53"/>
      <c r="C4" s="52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6"/>
      <c r="S4" s="90"/>
      <c r="T4" s="88"/>
      <c r="U4" s="88"/>
      <c r="V4" s="89"/>
      <c r="W4" s="91"/>
      <c r="X4" s="92"/>
      <c r="Y4" s="92"/>
      <c r="Z4" s="92"/>
      <c r="AA4" s="92"/>
      <c r="AB4" s="93"/>
      <c r="AC4" s="9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 thickBot="1">
      <c r="A5" s="101" t="s">
        <v>11</v>
      </c>
      <c r="B5" s="102"/>
      <c r="C5" s="5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6"/>
      <c r="S5" s="90"/>
      <c r="T5" s="88"/>
      <c r="U5" s="88"/>
      <c r="V5" s="89"/>
      <c r="W5" s="91"/>
      <c r="X5" s="92"/>
      <c r="Y5" s="92"/>
      <c r="Z5" s="92"/>
      <c r="AA5" s="92"/>
      <c r="AB5" s="93"/>
      <c r="AC5" s="99"/>
    </row>
    <row r="6" spans="1:29" s="1" customFormat="1" ht="30.75" customHeight="1" thickBot="1">
      <c r="A6" s="166" t="s">
        <v>19</v>
      </c>
      <c r="B6" s="174" t="s">
        <v>7</v>
      </c>
      <c r="C6" s="175" t="s">
        <v>8</v>
      </c>
      <c r="D6" s="16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32">
        <v>12</v>
      </c>
      <c r="P6" s="27" t="s">
        <v>1</v>
      </c>
      <c r="Q6" s="27" t="s">
        <v>2</v>
      </c>
      <c r="R6" s="28">
        <v>0.6</v>
      </c>
      <c r="S6" s="29">
        <v>1</v>
      </c>
      <c r="T6" s="30">
        <v>2</v>
      </c>
      <c r="U6" s="30" t="s">
        <v>2</v>
      </c>
      <c r="V6" s="31">
        <v>0.3</v>
      </c>
      <c r="W6" s="29">
        <v>1</v>
      </c>
      <c r="X6" s="30">
        <v>2</v>
      </c>
      <c r="Y6" s="30">
        <v>3</v>
      </c>
      <c r="Z6" s="30">
        <v>4</v>
      </c>
      <c r="AA6" s="30" t="s">
        <v>2</v>
      </c>
      <c r="AB6" s="31">
        <v>0.1</v>
      </c>
      <c r="AC6" s="100"/>
    </row>
    <row r="7" spans="1:44" ht="12.75" customHeight="1">
      <c r="A7" s="194" t="s">
        <v>31</v>
      </c>
      <c r="B7" s="182" t="s">
        <v>572</v>
      </c>
      <c r="C7" s="183" t="s">
        <v>573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>
        <f aca="true" t="shared" si="0" ref="P7:P51">SUM(D7:O7)</f>
        <v>0</v>
      </c>
      <c r="Q7" s="44" t="e">
        <f aca="true" t="shared" si="1" ref="Q7:Q51">AVERAGE(D7:O7)</f>
        <v>#DIV/0!</v>
      </c>
      <c r="R7" s="45" t="e">
        <f aca="true" t="shared" si="2" ref="R7:R51">Q7*0.6</f>
        <v>#DIV/0!</v>
      </c>
      <c r="S7" s="42"/>
      <c r="T7" s="42"/>
      <c r="U7" s="58" t="e">
        <f>AVERAGE(S7:T7)</f>
        <v>#DIV/0!</v>
      </c>
      <c r="V7" s="59" t="e">
        <f>U7*0.3</f>
        <v>#DIV/0!</v>
      </c>
      <c r="W7" s="42"/>
      <c r="X7" s="60"/>
      <c r="Y7" s="60"/>
      <c r="Z7" s="60"/>
      <c r="AA7" s="61" t="e">
        <f aca="true" t="shared" si="3" ref="AA7:AA51">AVERAGE(W7:Z7)</f>
        <v>#DIV/0!</v>
      </c>
      <c r="AB7" s="62" t="e">
        <f>AA7*0.1</f>
        <v>#DIV/0!</v>
      </c>
      <c r="AC7" s="38" t="e">
        <f aca="true" t="shared" si="4" ref="AC7:AC51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195" t="s">
        <v>32</v>
      </c>
      <c r="B8" s="131" t="s">
        <v>574</v>
      </c>
      <c r="C8" s="132" t="s">
        <v>575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34" t="e">
        <f t="shared" si="2"/>
        <v>#DIV/0!</v>
      </c>
      <c r="S8" s="12"/>
      <c r="T8" s="12"/>
      <c r="U8" s="6" t="e">
        <f aca="true" t="shared" si="5" ref="U8:U51">AVERAGE(S8:T8)</f>
        <v>#DIV/0!</v>
      </c>
      <c r="V8" s="36" t="e">
        <f aca="true" t="shared" si="6" ref="V8:V51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1">AA8*0.1</f>
        <v>#DIV/0!</v>
      </c>
      <c r="AC8" s="39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195" t="s">
        <v>33</v>
      </c>
      <c r="B9" s="131" t="s">
        <v>576</v>
      </c>
      <c r="C9" s="132" t="s">
        <v>577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34" t="e">
        <f t="shared" si="2"/>
        <v>#DIV/0!</v>
      </c>
      <c r="S9" s="12"/>
      <c r="T9" s="12"/>
      <c r="U9" s="6" t="e">
        <f t="shared" si="5"/>
        <v>#DIV/0!</v>
      </c>
      <c r="V9" s="36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39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195" t="s">
        <v>34</v>
      </c>
      <c r="B10" s="131" t="s">
        <v>578</v>
      </c>
      <c r="C10" s="132" t="s">
        <v>579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34" t="e">
        <f t="shared" si="2"/>
        <v>#DIV/0!</v>
      </c>
      <c r="S10" s="12"/>
      <c r="T10" s="12"/>
      <c r="U10" s="6" t="e">
        <f t="shared" si="5"/>
        <v>#DIV/0!</v>
      </c>
      <c r="V10" s="36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39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196" t="s">
        <v>35</v>
      </c>
      <c r="B11" s="133" t="s">
        <v>580</v>
      </c>
      <c r="C11" s="134" t="s">
        <v>581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15">
        <f t="shared" si="0"/>
        <v>0</v>
      </c>
      <c r="Q11" s="16" t="e">
        <f t="shared" si="1"/>
        <v>#DIV/0!</v>
      </c>
      <c r="R11" s="35" t="e">
        <f t="shared" si="2"/>
        <v>#DIV/0!</v>
      </c>
      <c r="S11" s="17"/>
      <c r="T11" s="17"/>
      <c r="U11" s="19" t="e">
        <f t="shared" si="5"/>
        <v>#DIV/0!</v>
      </c>
      <c r="V11" s="37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0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194" t="s">
        <v>36</v>
      </c>
      <c r="B12" s="182" t="s">
        <v>582</v>
      </c>
      <c r="C12" s="183" t="s">
        <v>583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3">
        <f t="shared" si="0"/>
        <v>0</v>
      </c>
      <c r="Q12" s="4" t="e">
        <f t="shared" si="1"/>
        <v>#DIV/0!</v>
      </c>
      <c r="R12" s="33" t="e">
        <f t="shared" si="2"/>
        <v>#DIV/0!</v>
      </c>
      <c r="S12" s="5"/>
      <c r="T12" s="5"/>
      <c r="U12" s="6" t="e">
        <f t="shared" si="5"/>
        <v>#DIV/0!</v>
      </c>
      <c r="V12" s="36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1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195" t="s">
        <v>37</v>
      </c>
      <c r="B13" s="131" t="s">
        <v>584</v>
      </c>
      <c r="C13" s="132" t="s">
        <v>585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34" t="e">
        <f t="shared" si="2"/>
        <v>#DIV/0!</v>
      </c>
      <c r="S13" s="12"/>
      <c r="T13" s="12"/>
      <c r="U13" s="6" t="e">
        <f t="shared" si="5"/>
        <v>#DIV/0!</v>
      </c>
      <c r="V13" s="36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39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195" t="s">
        <v>38</v>
      </c>
      <c r="B14" s="131" t="s">
        <v>586</v>
      </c>
      <c r="C14" s="132" t="s">
        <v>587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34" t="e">
        <f t="shared" si="2"/>
        <v>#DIV/0!</v>
      </c>
      <c r="S14" s="12"/>
      <c r="T14" s="12"/>
      <c r="U14" s="6" t="e">
        <f t="shared" si="5"/>
        <v>#DIV/0!</v>
      </c>
      <c r="V14" s="36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39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195" t="s">
        <v>39</v>
      </c>
      <c r="B15" s="131" t="s">
        <v>588</v>
      </c>
      <c r="C15" s="132" t="s">
        <v>589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34" t="e">
        <f t="shared" si="2"/>
        <v>#DIV/0!</v>
      </c>
      <c r="S15" s="12"/>
      <c r="T15" s="12"/>
      <c r="U15" s="6" t="e">
        <f t="shared" si="5"/>
        <v>#DIV/0!</v>
      </c>
      <c r="V15" s="36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39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196" t="s">
        <v>40</v>
      </c>
      <c r="B16" s="133" t="s">
        <v>590</v>
      </c>
      <c r="C16" s="134" t="s">
        <v>591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5">
        <f t="shared" si="0"/>
        <v>0</v>
      </c>
      <c r="Q16" s="16" t="e">
        <f t="shared" si="1"/>
        <v>#DIV/0!</v>
      </c>
      <c r="R16" s="35" t="e">
        <f t="shared" si="2"/>
        <v>#DIV/0!</v>
      </c>
      <c r="S16" s="17"/>
      <c r="T16" s="17"/>
      <c r="U16" s="19" t="e">
        <f t="shared" si="5"/>
        <v>#DIV/0!</v>
      </c>
      <c r="V16" s="37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0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194" t="s">
        <v>41</v>
      </c>
      <c r="B17" s="182" t="s">
        <v>592</v>
      </c>
      <c r="C17" s="183" t="s">
        <v>593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3">
        <f t="shared" si="0"/>
        <v>0</v>
      </c>
      <c r="Q17" s="4" t="e">
        <f t="shared" si="1"/>
        <v>#DIV/0!</v>
      </c>
      <c r="R17" s="33" t="e">
        <f t="shared" si="2"/>
        <v>#DIV/0!</v>
      </c>
      <c r="S17" s="5"/>
      <c r="T17" s="5"/>
      <c r="U17" s="6" t="e">
        <f t="shared" si="5"/>
        <v>#DIV/0!</v>
      </c>
      <c r="V17" s="36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1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195" t="s">
        <v>42</v>
      </c>
      <c r="B18" s="131" t="s">
        <v>594</v>
      </c>
      <c r="C18" s="132" t="s">
        <v>595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34" t="e">
        <f t="shared" si="2"/>
        <v>#DIV/0!</v>
      </c>
      <c r="S18" s="12"/>
      <c r="T18" s="12"/>
      <c r="U18" s="6" t="e">
        <f t="shared" si="5"/>
        <v>#DIV/0!</v>
      </c>
      <c r="V18" s="36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39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195" t="s">
        <v>43</v>
      </c>
      <c r="B19" s="131" t="s">
        <v>596</v>
      </c>
      <c r="C19" s="132" t="s">
        <v>597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34" t="e">
        <f t="shared" si="2"/>
        <v>#DIV/0!</v>
      </c>
      <c r="S19" s="12"/>
      <c r="T19" s="12"/>
      <c r="U19" s="6" t="e">
        <f t="shared" si="5"/>
        <v>#DIV/0!</v>
      </c>
      <c r="V19" s="36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39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197"/>
      <c r="B20" s="70"/>
      <c r="C20" s="6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34" t="e">
        <f t="shared" si="2"/>
        <v>#DIV/0!</v>
      </c>
      <c r="S20" s="12"/>
      <c r="T20" s="12"/>
      <c r="U20" s="6" t="e">
        <f t="shared" si="5"/>
        <v>#DIV/0!</v>
      </c>
      <c r="V20" s="36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39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198"/>
      <c r="B21" s="124"/>
      <c r="C21" s="68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15">
        <f t="shared" si="0"/>
        <v>0</v>
      </c>
      <c r="Q21" s="16" t="e">
        <f t="shared" si="1"/>
        <v>#DIV/0!</v>
      </c>
      <c r="R21" s="35" t="e">
        <f t="shared" si="2"/>
        <v>#DIV/0!</v>
      </c>
      <c r="S21" s="17"/>
      <c r="T21" s="17"/>
      <c r="U21" s="19" t="e">
        <f t="shared" si="5"/>
        <v>#DIV/0!</v>
      </c>
      <c r="V21" s="37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0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199"/>
      <c r="B22" s="170"/>
      <c r="C22" s="17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3" t="e">
        <f t="shared" si="2"/>
        <v>#DIV/0!</v>
      </c>
      <c r="S22" s="5"/>
      <c r="T22" s="5"/>
      <c r="U22" s="6" t="e">
        <f t="shared" si="5"/>
        <v>#DIV/0!</v>
      </c>
      <c r="V22" s="36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1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197"/>
      <c r="B23" s="70"/>
      <c r="C23" s="6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34" t="e">
        <f t="shared" si="2"/>
        <v>#DIV/0!</v>
      </c>
      <c r="S23" s="12"/>
      <c r="T23" s="12"/>
      <c r="U23" s="6" t="e">
        <f t="shared" si="5"/>
        <v>#DIV/0!</v>
      </c>
      <c r="V23" s="36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39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197"/>
      <c r="B24" s="70"/>
      <c r="C24" s="6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34" t="e">
        <f t="shared" si="2"/>
        <v>#DIV/0!</v>
      </c>
      <c r="S24" s="12"/>
      <c r="T24" s="12"/>
      <c r="U24" s="6" t="e">
        <f t="shared" si="5"/>
        <v>#DIV/0!</v>
      </c>
      <c r="V24" s="36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39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197"/>
      <c r="B25" s="70"/>
      <c r="C25" s="6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34" t="e">
        <f t="shared" si="2"/>
        <v>#DIV/0!</v>
      </c>
      <c r="S25" s="12"/>
      <c r="T25" s="12"/>
      <c r="U25" s="6" t="e">
        <f t="shared" si="5"/>
        <v>#DIV/0!</v>
      </c>
      <c r="V25" s="36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39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198"/>
      <c r="B26" s="124"/>
      <c r="C26" s="68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15">
        <f t="shared" si="0"/>
        <v>0</v>
      </c>
      <c r="Q26" s="16" t="e">
        <f t="shared" si="1"/>
        <v>#DIV/0!</v>
      </c>
      <c r="R26" s="35" t="e">
        <f t="shared" si="2"/>
        <v>#DIV/0!</v>
      </c>
      <c r="S26" s="17"/>
      <c r="T26" s="17"/>
      <c r="U26" s="19" t="e">
        <f t="shared" si="5"/>
        <v>#DIV/0!</v>
      </c>
      <c r="V26" s="37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0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99"/>
      <c r="B27" s="170"/>
      <c r="C27" s="17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3">
        <f t="shared" si="0"/>
        <v>0</v>
      </c>
      <c r="Q27" s="4" t="e">
        <f t="shared" si="1"/>
        <v>#DIV/0!</v>
      </c>
      <c r="R27" s="33" t="e">
        <f t="shared" si="2"/>
        <v>#DIV/0!</v>
      </c>
      <c r="S27" s="5"/>
      <c r="T27" s="5"/>
      <c r="U27" s="6" t="e">
        <f t="shared" si="5"/>
        <v>#DIV/0!</v>
      </c>
      <c r="V27" s="36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1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197"/>
      <c r="B28" s="70"/>
      <c r="C28" s="6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34" t="e">
        <f t="shared" si="2"/>
        <v>#DIV/0!</v>
      </c>
      <c r="S28" s="12"/>
      <c r="T28" s="12"/>
      <c r="U28" s="6" t="e">
        <f t="shared" si="5"/>
        <v>#DIV/0!</v>
      </c>
      <c r="V28" s="36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39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197"/>
      <c r="B29" s="70"/>
      <c r="C29" s="6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34" t="e">
        <f t="shared" si="2"/>
        <v>#DIV/0!</v>
      </c>
      <c r="S29" s="12"/>
      <c r="T29" s="12"/>
      <c r="U29" s="6" t="e">
        <f t="shared" si="5"/>
        <v>#DIV/0!</v>
      </c>
      <c r="V29" s="36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39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197"/>
      <c r="B30" s="70"/>
      <c r="C30" s="6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34" t="e">
        <f t="shared" si="2"/>
        <v>#DIV/0!</v>
      </c>
      <c r="S30" s="12"/>
      <c r="T30" s="12"/>
      <c r="U30" s="6" t="e">
        <f t="shared" si="5"/>
        <v>#DIV/0!</v>
      </c>
      <c r="V30" s="36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39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198"/>
      <c r="B31" s="124"/>
      <c r="C31" s="68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15">
        <f t="shared" si="0"/>
        <v>0</v>
      </c>
      <c r="Q31" s="16" t="e">
        <f t="shared" si="1"/>
        <v>#DIV/0!</v>
      </c>
      <c r="R31" s="35" t="e">
        <f t="shared" si="2"/>
        <v>#DIV/0!</v>
      </c>
      <c r="S31" s="17"/>
      <c r="T31" s="17"/>
      <c r="U31" s="19" t="e">
        <f t="shared" si="5"/>
        <v>#DIV/0!</v>
      </c>
      <c r="V31" s="37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0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199"/>
      <c r="B32" s="170"/>
      <c r="C32" s="17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3" t="e">
        <f t="shared" si="2"/>
        <v>#DIV/0!</v>
      </c>
      <c r="S32" s="5"/>
      <c r="T32" s="5"/>
      <c r="U32" s="6" t="e">
        <f t="shared" si="5"/>
        <v>#DIV/0!</v>
      </c>
      <c r="V32" s="36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1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197"/>
      <c r="B33" s="70"/>
      <c r="C33" s="6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34" t="e">
        <f t="shared" si="2"/>
        <v>#DIV/0!</v>
      </c>
      <c r="S33" s="12"/>
      <c r="T33" s="12"/>
      <c r="U33" s="6" t="e">
        <f t="shared" si="5"/>
        <v>#DIV/0!</v>
      </c>
      <c r="V33" s="36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39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197"/>
      <c r="B34" s="70"/>
      <c r="C34" s="6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34" t="e">
        <f t="shared" si="2"/>
        <v>#DIV/0!</v>
      </c>
      <c r="S34" s="12"/>
      <c r="T34" s="12"/>
      <c r="U34" s="6" t="e">
        <f t="shared" si="5"/>
        <v>#DIV/0!</v>
      </c>
      <c r="V34" s="36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39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197"/>
      <c r="B35" s="70"/>
      <c r="C35" s="6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34" t="e">
        <f t="shared" si="2"/>
        <v>#DIV/0!</v>
      </c>
      <c r="S35" s="12"/>
      <c r="T35" s="12"/>
      <c r="U35" s="6" t="e">
        <f t="shared" si="5"/>
        <v>#DIV/0!</v>
      </c>
      <c r="V35" s="36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39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198"/>
      <c r="B36" s="124"/>
      <c r="C36" s="68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15">
        <f t="shared" si="0"/>
        <v>0</v>
      </c>
      <c r="Q36" s="16" t="e">
        <f t="shared" si="1"/>
        <v>#DIV/0!</v>
      </c>
      <c r="R36" s="35" t="e">
        <f t="shared" si="2"/>
        <v>#DIV/0!</v>
      </c>
      <c r="S36" s="17"/>
      <c r="T36" s="17"/>
      <c r="U36" s="19" t="e">
        <f t="shared" si="5"/>
        <v>#DIV/0!</v>
      </c>
      <c r="V36" s="37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0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199"/>
      <c r="B37" s="170"/>
      <c r="C37" s="17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3">
        <f t="shared" si="0"/>
        <v>0</v>
      </c>
      <c r="Q37" s="4" t="e">
        <f t="shared" si="1"/>
        <v>#DIV/0!</v>
      </c>
      <c r="R37" s="33" t="e">
        <f t="shared" si="2"/>
        <v>#DIV/0!</v>
      </c>
      <c r="S37" s="5"/>
      <c r="T37" s="5"/>
      <c r="U37" s="6" t="e">
        <f t="shared" si="5"/>
        <v>#DIV/0!</v>
      </c>
      <c r="V37" s="36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1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197"/>
      <c r="B38" s="70"/>
      <c r="C38" s="6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34" t="e">
        <f t="shared" si="2"/>
        <v>#DIV/0!</v>
      </c>
      <c r="S38" s="12"/>
      <c r="T38" s="12"/>
      <c r="U38" s="6" t="e">
        <f t="shared" si="5"/>
        <v>#DIV/0!</v>
      </c>
      <c r="V38" s="36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39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197"/>
      <c r="B39" s="70"/>
      <c r="C39" s="6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34" t="e">
        <f t="shared" si="2"/>
        <v>#DIV/0!</v>
      </c>
      <c r="S39" s="12"/>
      <c r="T39" s="12"/>
      <c r="U39" s="6" t="e">
        <f t="shared" si="5"/>
        <v>#DIV/0!</v>
      </c>
      <c r="V39" s="36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39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197"/>
      <c r="B40" s="176"/>
      <c r="C40" s="17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34" t="e">
        <f t="shared" si="2"/>
        <v>#DIV/0!</v>
      </c>
      <c r="S40" s="12"/>
      <c r="T40" s="12"/>
      <c r="U40" s="6" t="e">
        <f t="shared" si="5"/>
        <v>#DIV/0!</v>
      </c>
      <c r="V40" s="36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39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198"/>
      <c r="B41" s="178"/>
      <c r="C41" s="179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15">
        <f t="shared" si="0"/>
        <v>0</v>
      </c>
      <c r="Q41" s="16" t="e">
        <f t="shared" si="1"/>
        <v>#DIV/0!</v>
      </c>
      <c r="R41" s="35" t="e">
        <f t="shared" si="2"/>
        <v>#DIV/0!</v>
      </c>
      <c r="S41" s="17"/>
      <c r="T41" s="17"/>
      <c r="U41" s="19" t="e">
        <f t="shared" si="5"/>
        <v>#DIV/0!</v>
      </c>
      <c r="V41" s="37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0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199"/>
      <c r="B42" s="180"/>
      <c r="C42" s="18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3" t="e">
        <f t="shared" si="2"/>
        <v>#DIV/0!</v>
      </c>
      <c r="S42" s="5"/>
      <c r="T42" s="5"/>
      <c r="U42" s="6" t="e">
        <f t="shared" si="5"/>
        <v>#DIV/0!</v>
      </c>
      <c r="V42" s="36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1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197"/>
      <c r="B43" s="176"/>
      <c r="C43" s="17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34" t="e">
        <f t="shared" si="2"/>
        <v>#DIV/0!</v>
      </c>
      <c r="S43" s="12"/>
      <c r="T43" s="12"/>
      <c r="U43" s="6" t="e">
        <f t="shared" si="5"/>
        <v>#DIV/0!</v>
      </c>
      <c r="V43" s="36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39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197"/>
      <c r="B44" s="176"/>
      <c r="C44" s="17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34" t="e">
        <f t="shared" si="2"/>
        <v>#DIV/0!</v>
      </c>
      <c r="S44" s="12"/>
      <c r="T44" s="12"/>
      <c r="U44" s="6" t="e">
        <f t="shared" si="5"/>
        <v>#DIV/0!</v>
      </c>
      <c r="V44" s="36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39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197"/>
      <c r="B45" s="176"/>
      <c r="C45" s="17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34" t="e">
        <f t="shared" si="2"/>
        <v>#DIV/0!</v>
      </c>
      <c r="S45" s="12"/>
      <c r="T45" s="12"/>
      <c r="U45" s="6" t="e">
        <f t="shared" si="5"/>
        <v>#DIV/0!</v>
      </c>
      <c r="V45" s="36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39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198"/>
      <c r="B46" s="178"/>
      <c r="C46" s="179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15">
        <f t="shared" si="0"/>
        <v>0</v>
      </c>
      <c r="Q46" s="16" t="e">
        <f t="shared" si="1"/>
        <v>#DIV/0!</v>
      </c>
      <c r="R46" s="35" t="e">
        <f t="shared" si="2"/>
        <v>#DIV/0!</v>
      </c>
      <c r="S46" s="17"/>
      <c r="T46" s="17"/>
      <c r="U46" s="19" t="e">
        <f t="shared" si="5"/>
        <v>#DIV/0!</v>
      </c>
      <c r="V46" s="37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0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199"/>
      <c r="B47" s="180"/>
      <c r="C47" s="18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3">
        <f t="shared" si="0"/>
        <v>0</v>
      </c>
      <c r="Q47" s="4" t="e">
        <f t="shared" si="1"/>
        <v>#DIV/0!</v>
      </c>
      <c r="R47" s="33" t="e">
        <f t="shared" si="2"/>
        <v>#DIV/0!</v>
      </c>
      <c r="S47" s="5"/>
      <c r="T47" s="5"/>
      <c r="U47" s="6" t="e">
        <f t="shared" si="5"/>
        <v>#DIV/0!</v>
      </c>
      <c r="V47" s="36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1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197"/>
      <c r="B48" s="176"/>
      <c r="C48" s="17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34" t="e">
        <f t="shared" si="2"/>
        <v>#DIV/0!</v>
      </c>
      <c r="S48" s="12"/>
      <c r="T48" s="12"/>
      <c r="U48" s="6" t="e">
        <f t="shared" si="5"/>
        <v>#DIV/0!</v>
      </c>
      <c r="V48" s="36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39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197"/>
      <c r="B49" s="176"/>
      <c r="C49" s="17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 t="shared" si="0"/>
        <v>0</v>
      </c>
      <c r="Q49" s="11" t="e">
        <f t="shared" si="1"/>
        <v>#DIV/0!</v>
      </c>
      <c r="R49" s="34" t="e">
        <f t="shared" si="2"/>
        <v>#DIV/0!</v>
      </c>
      <c r="S49" s="12"/>
      <c r="T49" s="12"/>
      <c r="U49" s="6" t="e">
        <f t="shared" si="5"/>
        <v>#DIV/0!</v>
      </c>
      <c r="V49" s="36" t="e">
        <f t="shared" si="6"/>
        <v>#DIV/0!</v>
      </c>
      <c r="W49" s="12"/>
      <c r="X49" s="9"/>
      <c r="Y49" s="9"/>
      <c r="Z49" s="9"/>
      <c r="AA49" s="13" t="e">
        <f t="shared" si="3"/>
        <v>#DIV/0!</v>
      </c>
      <c r="AB49" s="8" t="e">
        <f t="shared" si="7"/>
        <v>#DIV/0!</v>
      </c>
      <c r="AC49" s="39" t="e">
        <f t="shared" si="4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197"/>
      <c r="B50" s="176"/>
      <c r="C50" s="17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34" t="e">
        <f t="shared" si="2"/>
        <v>#DIV/0!</v>
      </c>
      <c r="S50" s="12"/>
      <c r="T50" s="12"/>
      <c r="U50" s="6" t="e">
        <f t="shared" si="5"/>
        <v>#DIV/0!</v>
      </c>
      <c r="V50" s="36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39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29" s="1" customFormat="1" ht="12.75" customHeight="1" thickBot="1">
      <c r="A51" s="198"/>
      <c r="B51" s="136"/>
      <c r="C51" s="13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5">
        <f t="shared" si="0"/>
        <v>0</v>
      </c>
      <c r="Q51" s="16" t="e">
        <f t="shared" si="1"/>
        <v>#DIV/0!</v>
      </c>
      <c r="R51" s="35" t="e">
        <f t="shared" si="2"/>
        <v>#DIV/0!</v>
      </c>
      <c r="S51" s="17"/>
      <c r="T51" s="17"/>
      <c r="U51" s="19" t="e">
        <f t="shared" si="5"/>
        <v>#DIV/0!</v>
      </c>
      <c r="V51" s="37" t="e">
        <f t="shared" si="6"/>
        <v>#DIV/0!</v>
      </c>
      <c r="W51" s="63"/>
      <c r="X51" s="64"/>
      <c r="Y51" s="64"/>
      <c r="Z51" s="64"/>
      <c r="AA51" s="18" t="e">
        <f t="shared" si="3"/>
        <v>#DIV/0!</v>
      </c>
      <c r="AB51" s="20" t="e">
        <f t="shared" si="7"/>
        <v>#DIV/0!</v>
      </c>
      <c r="AC51" s="40" t="e">
        <f t="shared" si="4"/>
        <v>#DIV/0!</v>
      </c>
    </row>
    <row r="52" spans="1:29" s="212" customFormat="1" ht="29.25" customHeight="1" thickBot="1">
      <c r="A52" s="200"/>
      <c r="B52" s="201" t="s">
        <v>626</v>
      </c>
      <c r="C52" s="202"/>
      <c r="D52" s="203"/>
      <c r="E52" s="203"/>
      <c r="F52" s="203"/>
      <c r="G52" s="203"/>
      <c r="H52" s="203"/>
      <c r="I52" s="204"/>
      <c r="J52" s="205" t="s">
        <v>3</v>
      </c>
      <c r="K52" s="206"/>
      <c r="L52" s="206"/>
      <c r="M52" s="206"/>
      <c r="N52" s="206"/>
      <c r="O52" s="206"/>
      <c r="P52" s="206"/>
      <c r="Q52" s="207"/>
      <c r="R52" s="207"/>
      <c r="S52" s="207"/>
      <c r="T52" s="207"/>
      <c r="U52" s="208" t="s">
        <v>4</v>
      </c>
      <c r="V52" s="209"/>
      <c r="W52" s="210"/>
      <c r="X52" s="207"/>
      <c r="Y52" s="207"/>
      <c r="Z52" s="207"/>
      <c r="AA52" s="207"/>
      <c r="AB52" s="207"/>
      <c r="AC52" s="211"/>
    </row>
    <row r="53" spans="1:29" s="218" customFormat="1" ht="18" customHeight="1" thickBot="1">
      <c r="A53" s="213"/>
      <c r="B53" s="214" t="s">
        <v>627</v>
      </c>
      <c r="C53" s="215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2"/>
      <c r="AB53" s="212"/>
      <c r="AC53" s="212"/>
    </row>
    <row r="54" spans="2:29" ht="16.5">
      <c r="B54" s="121" t="s">
        <v>6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3"/>
      <c r="AB54" s="123"/>
      <c r="AC54" s="123"/>
    </row>
  </sheetData>
  <sheetProtection/>
  <mergeCells count="23">
    <mergeCell ref="B54:AC54"/>
    <mergeCell ref="B52:I52"/>
    <mergeCell ref="J52:P52"/>
    <mergeCell ref="Q52:T52"/>
    <mergeCell ref="U52:V52"/>
    <mergeCell ref="W52:AC52"/>
    <mergeCell ref="B53:Z53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O2:U2"/>
    <mergeCell ref="V2:X2"/>
    <mergeCell ref="Y2:AC2"/>
    <mergeCell ref="B1:S1"/>
    <mergeCell ref="T1:U1"/>
    <mergeCell ref="V1:X1"/>
  </mergeCells>
  <conditionalFormatting sqref="U7:U51 AC7:AC51">
    <cfRule type="cellIs" priority="3" dxfId="26" operator="lessThan" stopIfTrue="1">
      <formula>60</formula>
    </cfRule>
  </conditionalFormatting>
  <conditionalFormatting sqref="W7:AA51 Q7:Q51 S7:T51">
    <cfRule type="cellIs" priority="2" dxfId="27" operator="lessThan" stopIfTrue="1">
      <formula>60</formula>
    </cfRule>
  </conditionalFormatting>
  <conditionalFormatting sqref="D7:O51">
    <cfRule type="cellIs" priority="1" dxfId="26" operator="lessThan" stopIfTrue="1">
      <formula>60</formula>
    </cfRule>
  </conditionalFormatting>
  <dataValidations count="5">
    <dataValidation type="whole" allowBlank="1" showInputMessage="1" showErrorMessage="1" imeMode="off" sqref="P7:P51">
      <formula1>0</formula1>
      <formula2>100</formula2>
    </dataValidation>
    <dataValidation allowBlank="1" showInputMessage="1" showErrorMessage="1" imeMode="off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W7:Z51 S7:T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56"/>
  <sheetViews>
    <sheetView zoomScale="110" zoomScaleNormal="110" zoomScalePageLayoutView="0" workbookViewId="0" topLeftCell="A25">
      <selection activeCell="AC45" sqref="AC45"/>
    </sheetView>
  </sheetViews>
  <sheetFormatPr defaultColWidth="9.00390625" defaultRowHeight="16.5"/>
  <cols>
    <col min="1" max="1" width="3.25390625" style="0" customWidth="1"/>
    <col min="2" max="2" width="6.625" style="55" customWidth="1"/>
    <col min="3" max="3" width="9.25390625" style="55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79" t="s">
        <v>71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>
        <v>108</v>
      </c>
      <c r="U1" s="82"/>
      <c r="V1" s="83" t="s">
        <v>14</v>
      </c>
      <c r="W1" s="80"/>
      <c r="X1" s="80"/>
      <c r="Y1" s="94" t="s">
        <v>70</v>
      </c>
      <c r="Z1" s="94"/>
      <c r="AA1" s="94"/>
      <c r="AB1" s="95" t="s">
        <v>13</v>
      </c>
      <c r="AC1" s="95"/>
    </row>
    <row r="2" spans="1:29" ht="19.5" customHeight="1">
      <c r="A2" s="96" t="s">
        <v>12</v>
      </c>
      <c r="B2" s="97"/>
      <c r="C2" s="98"/>
      <c r="D2" s="76"/>
      <c r="E2" s="76"/>
      <c r="F2" s="76"/>
      <c r="G2" s="76"/>
      <c r="H2" s="76"/>
      <c r="I2" s="76"/>
      <c r="J2" s="76"/>
      <c r="K2" s="76"/>
      <c r="L2" s="77" t="s">
        <v>15</v>
      </c>
      <c r="M2" s="77"/>
      <c r="N2" s="77"/>
      <c r="O2" s="75" t="s">
        <v>30</v>
      </c>
      <c r="P2" s="76"/>
      <c r="Q2" s="76"/>
      <c r="R2" s="76"/>
      <c r="S2" s="76"/>
      <c r="T2" s="76"/>
      <c r="U2" s="76"/>
      <c r="V2" s="77" t="s">
        <v>16</v>
      </c>
      <c r="W2" s="77"/>
      <c r="X2" s="77"/>
      <c r="Y2" s="76"/>
      <c r="Z2" s="76"/>
      <c r="AA2" s="76"/>
      <c r="AB2" s="76"/>
      <c r="AC2" s="78"/>
    </row>
    <row r="3" spans="1:44" ht="30.75" customHeight="1">
      <c r="A3" s="21" t="s">
        <v>9</v>
      </c>
      <c r="B3" s="51" t="s">
        <v>9</v>
      </c>
      <c r="C3" s="52" t="s">
        <v>10</v>
      </c>
      <c r="D3" s="84" t="s">
        <v>17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  <c r="S3" s="87" t="s">
        <v>21</v>
      </c>
      <c r="T3" s="88"/>
      <c r="U3" s="88"/>
      <c r="V3" s="89"/>
      <c r="W3" s="91" t="s">
        <v>18</v>
      </c>
      <c r="X3" s="92"/>
      <c r="Y3" s="92"/>
      <c r="Z3" s="92"/>
      <c r="AA3" s="92"/>
      <c r="AB3" s="93"/>
      <c r="AC3" s="99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3"/>
      <c r="B4" s="53"/>
      <c r="C4" s="52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6"/>
      <c r="S4" s="90"/>
      <c r="T4" s="88"/>
      <c r="U4" s="88"/>
      <c r="V4" s="89"/>
      <c r="W4" s="91"/>
      <c r="X4" s="92"/>
      <c r="Y4" s="92"/>
      <c r="Z4" s="92"/>
      <c r="AA4" s="92"/>
      <c r="AB4" s="93"/>
      <c r="AC4" s="9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 thickBot="1">
      <c r="A5" s="101" t="s">
        <v>11</v>
      </c>
      <c r="B5" s="102"/>
      <c r="C5" s="5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6"/>
      <c r="S5" s="90"/>
      <c r="T5" s="88"/>
      <c r="U5" s="88"/>
      <c r="V5" s="89"/>
      <c r="W5" s="91"/>
      <c r="X5" s="92"/>
      <c r="Y5" s="92"/>
      <c r="Z5" s="92"/>
      <c r="AA5" s="92"/>
      <c r="AB5" s="93"/>
      <c r="AC5" s="99"/>
    </row>
    <row r="6" spans="1:29" s="1" customFormat="1" ht="30.75" customHeight="1" thickBot="1">
      <c r="A6" s="166" t="s">
        <v>19</v>
      </c>
      <c r="B6" s="174" t="s">
        <v>7</v>
      </c>
      <c r="C6" s="175" t="s">
        <v>8</v>
      </c>
      <c r="D6" s="167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32">
        <v>12</v>
      </c>
      <c r="P6" s="27" t="s">
        <v>1</v>
      </c>
      <c r="Q6" s="27" t="s">
        <v>2</v>
      </c>
      <c r="R6" s="28">
        <v>0.6</v>
      </c>
      <c r="S6" s="29">
        <v>1</v>
      </c>
      <c r="T6" s="30">
        <v>2</v>
      </c>
      <c r="U6" s="30" t="s">
        <v>2</v>
      </c>
      <c r="V6" s="31">
        <v>0.3</v>
      </c>
      <c r="W6" s="29">
        <v>1</v>
      </c>
      <c r="X6" s="30">
        <v>2</v>
      </c>
      <c r="Y6" s="30">
        <v>3</v>
      </c>
      <c r="Z6" s="30">
        <v>4</v>
      </c>
      <c r="AA6" s="30" t="s">
        <v>2</v>
      </c>
      <c r="AB6" s="31">
        <v>0.1</v>
      </c>
      <c r="AC6" s="100"/>
    </row>
    <row r="7" spans="1:44" ht="12.75" customHeight="1">
      <c r="A7" s="194" t="s">
        <v>31</v>
      </c>
      <c r="B7" s="182" t="s">
        <v>598</v>
      </c>
      <c r="C7" s="183" t="s">
        <v>599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>
        <f aca="true" t="shared" si="0" ref="P7:P51">SUM(D7:O7)</f>
        <v>0</v>
      </c>
      <c r="Q7" s="44" t="e">
        <f aca="true" t="shared" si="1" ref="Q7:Q51">AVERAGE(D7:O7)</f>
        <v>#DIV/0!</v>
      </c>
      <c r="R7" s="45" t="e">
        <f aca="true" t="shared" si="2" ref="R7:R51">Q7*0.6</f>
        <v>#DIV/0!</v>
      </c>
      <c r="S7" s="42"/>
      <c r="T7" s="42"/>
      <c r="U7" s="58" t="e">
        <f>AVERAGE(S7:T7)</f>
        <v>#DIV/0!</v>
      </c>
      <c r="V7" s="59" t="e">
        <f>U7*0.3</f>
        <v>#DIV/0!</v>
      </c>
      <c r="W7" s="42"/>
      <c r="X7" s="60"/>
      <c r="Y7" s="60"/>
      <c r="Z7" s="60"/>
      <c r="AA7" s="61" t="e">
        <f aca="true" t="shared" si="3" ref="AA7:AA51">AVERAGE(W7:Z7)</f>
        <v>#DIV/0!</v>
      </c>
      <c r="AB7" s="62" t="e">
        <f>AA7*0.1</f>
        <v>#DIV/0!</v>
      </c>
      <c r="AC7" s="38" t="e">
        <f aca="true" t="shared" si="4" ref="AC7:AC51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195" t="s">
        <v>32</v>
      </c>
      <c r="B8" s="131" t="s">
        <v>600</v>
      </c>
      <c r="C8" s="132" t="s">
        <v>601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34" t="e">
        <f t="shared" si="2"/>
        <v>#DIV/0!</v>
      </c>
      <c r="S8" s="12"/>
      <c r="T8" s="12"/>
      <c r="U8" s="6" t="e">
        <f aca="true" t="shared" si="5" ref="U8:U51">AVERAGE(S8:T8)</f>
        <v>#DIV/0!</v>
      </c>
      <c r="V8" s="36" t="e">
        <f aca="true" t="shared" si="6" ref="V8:V51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1">AA8*0.1</f>
        <v>#DIV/0!</v>
      </c>
      <c r="AC8" s="39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195" t="s">
        <v>33</v>
      </c>
      <c r="B9" s="131" t="s">
        <v>602</v>
      </c>
      <c r="C9" s="132" t="s">
        <v>603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34" t="e">
        <f t="shared" si="2"/>
        <v>#DIV/0!</v>
      </c>
      <c r="S9" s="12"/>
      <c r="T9" s="12"/>
      <c r="U9" s="6" t="e">
        <f t="shared" si="5"/>
        <v>#DIV/0!</v>
      </c>
      <c r="V9" s="36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39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195" t="s">
        <v>34</v>
      </c>
      <c r="B10" s="131" t="s">
        <v>604</v>
      </c>
      <c r="C10" s="132" t="s">
        <v>605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34" t="e">
        <f t="shared" si="2"/>
        <v>#DIV/0!</v>
      </c>
      <c r="S10" s="12"/>
      <c r="T10" s="12"/>
      <c r="U10" s="6" t="e">
        <f t="shared" si="5"/>
        <v>#DIV/0!</v>
      </c>
      <c r="V10" s="36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39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196" t="s">
        <v>35</v>
      </c>
      <c r="B11" s="133" t="s">
        <v>606</v>
      </c>
      <c r="C11" s="134" t="s">
        <v>607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15">
        <f t="shared" si="0"/>
        <v>0</v>
      </c>
      <c r="Q11" s="16" t="e">
        <f t="shared" si="1"/>
        <v>#DIV/0!</v>
      </c>
      <c r="R11" s="35" t="e">
        <f t="shared" si="2"/>
        <v>#DIV/0!</v>
      </c>
      <c r="S11" s="17"/>
      <c r="T11" s="17"/>
      <c r="U11" s="19" t="e">
        <f t="shared" si="5"/>
        <v>#DIV/0!</v>
      </c>
      <c r="V11" s="37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0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194" t="s">
        <v>36</v>
      </c>
      <c r="B12" s="182" t="s">
        <v>608</v>
      </c>
      <c r="C12" s="183" t="s">
        <v>609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3">
        <f t="shared" si="0"/>
        <v>0</v>
      </c>
      <c r="Q12" s="4" t="e">
        <f t="shared" si="1"/>
        <v>#DIV/0!</v>
      </c>
      <c r="R12" s="33" t="e">
        <f t="shared" si="2"/>
        <v>#DIV/0!</v>
      </c>
      <c r="S12" s="5"/>
      <c r="T12" s="5"/>
      <c r="U12" s="6" t="e">
        <f t="shared" si="5"/>
        <v>#DIV/0!</v>
      </c>
      <c r="V12" s="36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1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195" t="s">
        <v>37</v>
      </c>
      <c r="B13" s="131" t="s">
        <v>610</v>
      </c>
      <c r="C13" s="132" t="s">
        <v>611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34" t="e">
        <f t="shared" si="2"/>
        <v>#DIV/0!</v>
      </c>
      <c r="S13" s="12"/>
      <c r="T13" s="12"/>
      <c r="U13" s="6" t="e">
        <f t="shared" si="5"/>
        <v>#DIV/0!</v>
      </c>
      <c r="V13" s="36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39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195" t="s">
        <v>38</v>
      </c>
      <c r="B14" s="131" t="s">
        <v>612</v>
      </c>
      <c r="C14" s="132" t="s">
        <v>613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34" t="e">
        <f t="shared" si="2"/>
        <v>#DIV/0!</v>
      </c>
      <c r="S14" s="12"/>
      <c r="T14" s="12"/>
      <c r="U14" s="6" t="e">
        <f t="shared" si="5"/>
        <v>#DIV/0!</v>
      </c>
      <c r="V14" s="36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39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195" t="s">
        <v>39</v>
      </c>
      <c r="B15" s="131" t="s">
        <v>614</v>
      </c>
      <c r="C15" s="132" t="s">
        <v>615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34" t="e">
        <f t="shared" si="2"/>
        <v>#DIV/0!</v>
      </c>
      <c r="S15" s="12"/>
      <c r="T15" s="12"/>
      <c r="U15" s="6" t="e">
        <f t="shared" si="5"/>
        <v>#DIV/0!</v>
      </c>
      <c r="V15" s="36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39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196" t="s">
        <v>40</v>
      </c>
      <c r="B16" s="133" t="s">
        <v>616</v>
      </c>
      <c r="C16" s="134" t="s">
        <v>617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5">
        <f t="shared" si="0"/>
        <v>0</v>
      </c>
      <c r="Q16" s="16" t="e">
        <f t="shared" si="1"/>
        <v>#DIV/0!</v>
      </c>
      <c r="R16" s="35" t="e">
        <f t="shared" si="2"/>
        <v>#DIV/0!</v>
      </c>
      <c r="S16" s="17"/>
      <c r="T16" s="17"/>
      <c r="U16" s="19" t="e">
        <f t="shared" si="5"/>
        <v>#DIV/0!</v>
      </c>
      <c r="V16" s="37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0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194" t="s">
        <v>41</v>
      </c>
      <c r="B17" s="182" t="s">
        <v>618</v>
      </c>
      <c r="C17" s="183" t="s">
        <v>619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3">
        <f t="shared" si="0"/>
        <v>0</v>
      </c>
      <c r="Q17" s="4" t="e">
        <f t="shared" si="1"/>
        <v>#DIV/0!</v>
      </c>
      <c r="R17" s="33" t="e">
        <f t="shared" si="2"/>
        <v>#DIV/0!</v>
      </c>
      <c r="S17" s="5"/>
      <c r="T17" s="5"/>
      <c r="U17" s="6" t="e">
        <f t="shared" si="5"/>
        <v>#DIV/0!</v>
      </c>
      <c r="V17" s="36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1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195" t="s">
        <v>42</v>
      </c>
      <c r="B18" s="131" t="s">
        <v>620</v>
      </c>
      <c r="C18" s="132" t="s">
        <v>621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34" t="e">
        <f t="shared" si="2"/>
        <v>#DIV/0!</v>
      </c>
      <c r="S18" s="12"/>
      <c r="T18" s="12"/>
      <c r="U18" s="6" t="e">
        <f t="shared" si="5"/>
        <v>#DIV/0!</v>
      </c>
      <c r="V18" s="36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39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195" t="s">
        <v>43</v>
      </c>
      <c r="B19" s="131" t="s">
        <v>622</v>
      </c>
      <c r="C19" s="132" t="s">
        <v>623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34" t="e">
        <f t="shared" si="2"/>
        <v>#DIV/0!</v>
      </c>
      <c r="S19" s="12"/>
      <c r="T19" s="12"/>
      <c r="U19" s="6" t="e">
        <f t="shared" si="5"/>
        <v>#DIV/0!</v>
      </c>
      <c r="V19" s="36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39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4.25" customHeight="1">
      <c r="A20" s="197"/>
      <c r="B20" s="74"/>
      <c r="C20" s="12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34" t="e">
        <f t="shared" si="2"/>
        <v>#DIV/0!</v>
      </c>
      <c r="S20" s="12"/>
      <c r="T20" s="12"/>
      <c r="U20" s="6" t="e">
        <f t="shared" si="5"/>
        <v>#DIV/0!</v>
      </c>
      <c r="V20" s="36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39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198"/>
      <c r="B21" s="124"/>
      <c r="C21" s="68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15">
        <f t="shared" si="0"/>
        <v>0</v>
      </c>
      <c r="Q21" s="16" t="e">
        <f t="shared" si="1"/>
        <v>#DIV/0!</v>
      </c>
      <c r="R21" s="35" t="e">
        <f t="shared" si="2"/>
        <v>#DIV/0!</v>
      </c>
      <c r="S21" s="17"/>
      <c r="T21" s="17"/>
      <c r="U21" s="19" t="e">
        <f t="shared" si="5"/>
        <v>#DIV/0!</v>
      </c>
      <c r="V21" s="37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0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199"/>
      <c r="B22" s="170"/>
      <c r="C22" s="17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3" t="e">
        <f t="shared" si="2"/>
        <v>#DIV/0!</v>
      </c>
      <c r="S22" s="5"/>
      <c r="T22" s="5"/>
      <c r="U22" s="6" t="e">
        <f t="shared" si="5"/>
        <v>#DIV/0!</v>
      </c>
      <c r="V22" s="36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1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197"/>
      <c r="B23" s="70"/>
      <c r="C23" s="6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34" t="e">
        <f t="shared" si="2"/>
        <v>#DIV/0!</v>
      </c>
      <c r="S23" s="12"/>
      <c r="T23" s="12"/>
      <c r="U23" s="6" t="e">
        <f t="shared" si="5"/>
        <v>#DIV/0!</v>
      </c>
      <c r="V23" s="36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39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197"/>
      <c r="B24" s="70"/>
      <c r="C24" s="6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34" t="e">
        <f t="shared" si="2"/>
        <v>#DIV/0!</v>
      </c>
      <c r="S24" s="12"/>
      <c r="T24" s="12"/>
      <c r="U24" s="6" t="e">
        <f t="shared" si="5"/>
        <v>#DIV/0!</v>
      </c>
      <c r="V24" s="36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39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197"/>
      <c r="B25" s="70"/>
      <c r="C25" s="6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34" t="e">
        <f t="shared" si="2"/>
        <v>#DIV/0!</v>
      </c>
      <c r="S25" s="12"/>
      <c r="T25" s="12"/>
      <c r="U25" s="6" t="e">
        <f t="shared" si="5"/>
        <v>#DIV/0!</v>
      </c>
      <c r="V25" s="36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39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198"/>
      <c r="B26" s="124"/>
      <c r="C26" s="68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15">
        <f t="shared" si="0"/>
        <v>0</v>
      </c>
      <c r="Q26" s="16" t="e">
        <f t="shared" si="1"/>
        <v>#DIV/0!</v>
      </c>
      <c r="R26" s="35" t="e">
        <f t="shared" si="2"/>
        <v>#DIV/0!</v>
      </c>
      <c r="S26" s="17"/>
      <c r="T26" s="17"/>
      <c r="U26" s="19" t="e">
        <f t="shared" si="5"/>
        <v>#DIV/0!</v>
      </c>
      <c r="V26" s="37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0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99"/>
      <c r="B27" s="170"/>
      <c r="C27" s="17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3">
        <f t="shared" si="0"/>
        <v>0</v>
      </c>
      <c r="Q27" s="4" t="e">
        <f t="shared" si="1"/>
        <v>#DIV/0!</v>
      </c>
      <c r="R27" s="33" t="e">
        <f t="shared" si="2"/>
        <v>#DIV/0!</v>
      </c>
      <c r="S27" s="5"/>
      <c r="T27" s="5"/>
      <c r="U27" s="6" t="e">
        <f t="shared" si="5"/>
        <v>#DIV/0!</v>
      </c>
      <c r="V27" s="36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1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197"/>
      <c r="B28" s="70"/>
      <c r="C28" s="6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34" t="e">
        <f t="shared" si="2"/>
        <v>#DIV/0!</v>
      </c>
      <c r="S28" s="12"/>
      <c r="T28" s="12"/>
      <c r="U28" s="6" t="e">
        <f t="shared" si="5"/>
        <v>#DIV/0!</v>
      </c>
      <c r="V28" s="36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39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197"/>
      <c r="B29" s="70"/>
      <c r="C29" s="6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34" t="e">
        <f t="shared" si="2"/>
        <v>#DIV/0!</v>
      </c>
      <c r="S29" s="12"/>
      <c r="T29" s="12"/>
      <c r="U29" s="6" t="e">
        <f t="shared" si="5"/>
        <v>#DIV/0!</v>
      </c>
      <c r="V29" s="36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39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197"/>
      <c r="B30" s="70"/>
      <c r="C30" s="6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34" t="e">
        <f t="shared" si="2"/>
        <v>#DIV/0!</v>
      </c>
      <c r="S30" s="12"/>
      <c r="T30" s="12"/>
      <c r="U30" s="6" t="e">
        <f t="shared" si="5"/>
        <v>#DIV/0!</v>
      </c>
      <c r="V30" s="36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39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198"/>
      <c r="B31" s="124"/>
      <c r="C31" s="68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15">
        <f t="shared" si="0"/>
        <v>0</v>
      </c>
      <c r="Q31" s="16" t="e">
        <f t="shared" si="1"/>
        <v>#DIV/0!</v>
      </c>
      <c r="R31" s="35" t="e">
        <f t="shared" si="2"/>
        <v>#DIV/0!</v>
      </c>
      <c r="S31" s="17"/>
      <c r="T31" s="17"/>
      <c r="U31" s="19" t="e">
        <f t="shared" si="5"/>
        <v>#DIV/0!</v>
      </c>
      <c r="V31" s="37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0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199"/>
      <c r="B32" s="170"/>
      <c r="C32" s="17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3" t="e">
        <f t="shared" si="2"/>
        <v>#DIV/0!</v>
      </c>
      <c r="S32" s="5"/>
      <c r="T32" s="5"/>
      <c r="U32" s="6" t="e">
        <f t="shared" si="5"/>
        <v>#DIV/0!</v>
      </c>
      <c r="V32" s="36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1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197"/>
      <c r="B33" s="70"/>
      <c r="C33" s="6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34" t="e">
        <f t="shared" si="2"/>
        <v>#DIV/0!</v>
      </c>
      <c r="S33" s="12"/>
      <c r="T33" s="12"/>
      <c r="U33" s="6" t="e">
        <f t="shared" si="5"/>
        <v>#DIV/0!</v>
      </c>
      <c r="V33" s="36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39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197"/>
      <c r="B34" s="70"/>
      <c r="C34" s="6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34" t="e">
        <f t="shared" si="2"/>
        <v>#DIV/0!</v>
      </c>
      <c r="S34" s="12"/>
      <c r="T34" s="12"/>
      <c r="U34" s="6" t="e">
        <f t="shared" si="5"/>
        <v>#DIV/0!</v>
      </c>
      <c r="V34" s="36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39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197"/>
      <c r="B35" s="70"/>
      <c r="C35" s="6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34" t="e">
        <f t="shared" si="2"/>
        <v>#DIV/0!</v>
      </c>
      <c r="S35" s="12"/>
      <c r="T35" s="12"/>
      <c r="U35" s="6" t="e">
        <f t="shared" si="5"/>
        <v>#DIV/0!</v>
      </c>
      <c r="V35" s="36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39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198"/>
      <c r="B36" s="124"/>
      <c r="C36" s="68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15">
        <f t="shared" si="0"/>
        <v>0</v>
      </c>
      <c r="Q36" s="16" t="e">
        <f t="shared" si="1"/>
        <v>#DIV/0!</v>
      </c>
      <c r="R36" s="35" t="e">
        <f t="shared" si="2"/>
        <v>#DIV/0!</v>
      </c>
      <c r="S36" s="17"/>
      <c r="T36" s="17"/>
      <c r="U36" s="19" t="e">
        <f t="shared" si="5"/>
        <v>#DIV/0!</v>
      </c>
      <c r="V36" s="37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0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199"/>
      <c r="B37" s="170"/>
      <c r="C37" s="17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3">
        <f t="shared" si="0"/>
        <v>0</v>
      </c>
      <c r="Q37" s="4" t="e">
        <f t="shared" si="1"/>
        <v>#DIV/0!</v>
      </c>
      <c r="R37" s="33" t="e">
        <f t="shared" si="2"/>
        <v>#DIV/0!</v>
      </c>
      <c r="S37" s="5"/>
      <c r="T37" s="5"/>
      <c r="U37" s="6" t="e">
        <f t="shared" si="5"/>
        <v>#DIV/0!</v>
      </c>
      <c r="V37" s="36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1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197"/>
      <c r="B38" s="70"/>
      <c r="C38" s="6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34" t="e">
        <f t="shared" si="2"/>
        <v>#DIV/0!</v>
      </c>
      <c r="S38" s="12"/>
      <c r="T38" s="12"/>
      <c r="U38" s="6" t="e">
        <f t="shared" si="5"/>
        <v>#DIV/0!</v>
      </c>
      <c r="V38" s="36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39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197"/>
      <c r="B39" s="70"/>
      <c r="C39" s="6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34" t="e">
        <f t="shared" si="2"/>
        <v>#DIV/0!</v>
      </c>
      <c r="S39" s="12"/>
      <c r="T39" s="12"/>
      <c r="U39" s="6" t="e">
        <f t="shared" si="5"/>
        <v>#DIV/0!</v>
      </c>
      <c r="V39" s="36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39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197"/>
      <c r="B40" s="176"/>
      <c r="C40" s="17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34" t="e">
        <f t="shared" si="2"/>
        <v>#DIV/0!</v>
      </c>
      <c r="S40" s="12"/>
      <c r="T40" s="12"/>
      <c r="U40" s="6" t="e">
        <f t="shared" si="5"/>
        <v>#DIV/0!</v>
      </c>
      <c r="V40" s="36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39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198"/>
      <c r="B41" s="178"/>
      <c r="C41" s="179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15">
        <f t="shared" si="0"/>
        <v>0</v>
      </c>
      <c r="Q41" s="16" t="e">
        <f t="shared" si="1"/>
        <v>#DIV/0!</v>
      </c>
      <c r="R41" s="35" t="e">
        <f t="shared" si="2"/>
        <v>#DIV/0!</v>
      </c>
      <c r="S41" s="17"/>
      <c r="T41" s="17"/>
      <c r="U41" s="19" t="e">
        <f t="shared" si="5"/>
        <v>#DIV/0!</v>
      </c>
      <c r="V41" s="37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0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199"/>
      <c r="B42" s="180"/>
      <c r="C42" s="18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3" t="e">
        <f t="shared" si="2"/>
        <v>#DIV/0!</v>
      </c>
      <c r="S42" s="5"/>
      <c r="T42" s="5"/>
      <c r="U42" s="6" t="e">
        <f t="shared" si="5"/>
        <v>#DIV/0!</v>
      </c>
      <c r="V42" s="36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1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197"/>
      <c r="B43" s="176"/>
      <c r="C43" s="17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34" t="e">
        <f t="shared" si="2"/>
        <v>#DIV/0!</v>
      </c>
      <c r="S43" s="12"/>
      <c r="T43" s="12"/>
      <c r="U43" s="6" t="e">
        <f t="shared" si="5"/>
        <v>#DIV/0!</v>
      </c>
      <c r="V43" s="36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39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197"/>
      <c r="B44" s="176"/>
      <c r="C44" s="17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34" t="e">
        <f t="shared" si="2"/>
        <v>#DIV/0!</v>
      </c>
      <c r="S44" s="12"/>
      <c r="T44" s="12"/>
      <c r="U44" s="6" t="e">
        <f t="shared" si="5"/>
        <v>#DIV/0!</v>
      </c>
      <c r="V44" s="36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39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197"/>
      <c r="B45" s="176"/>
      <c r="C45" s="17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34" t="e">
        <f t="shared" si="2"/>
        <v>#DIV/0!</v>
      </c>
      <c r="S45" s="12"/>
      <c r="T45" s="12"/>
      <c r="U45" s="6" t="e">
        <f t="shared" si="5"/>
        <v>#DIV/0!</v>
      </c>
      <c r="V45" s="36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39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198"/>
      <c r="B46" s="178"/>
      <c r="C46" s="179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15">
        <f t="shared" si="0"/>
        <v>0</v>
      </c>
      <c r="Q46" s="16" t="e">
        <f t="shared" si="1"/>
        <v>#DIV/0!</v>
      </c>
      <c r="R46" s="35" t="e">
        <f t="shared" si="2"/>
        <v>#DIV/0!</v>
      </c>
      <c r="S46" s="17"/>
      <c r="T46" s="17"/>
      <c r="U46" s="19" t="e">
        <f t="shared" si="5"/>
        <v>#DIV/0!</v>
      </c>
      <c r="V46" s="37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0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199"/>
      <c r="B47" s="180"/>
      <c r="C47" s="18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3">
        <f t="shared" si="0"/>
        <v>0</v>
      </c>
      <c r="Q47" s="4" t="e">
        <f t="shared" si="1"/>
        <v>#DIV/0!</v>
      </c>
      <c r="R47" s="33" t="e">
        <f t="shared" si="2"/>
        <v>#DIV/0!</v>
      </c>
      <c r="S47" s="5"/>
      <c r="T47" s="5"/>
      <c r="U47" s="6" t="e">
        <f t="shared" si="5"/>
        <v>#DIV/0!</v>
      </c>
      <c r="V47" s="36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1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197"/>
      <c r="B48" s="176"/>
      <c r="C48" s="17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34" t="e">
        <f t="shared" si="2"/>
        <v>#DIV/0!</v>
      </c>
      <c r="S48" s="12"/>
      <c r="T48" s="12"/>
      <c r="U48" s="6" t="e">
        <f t="shared" si="5"/>
        <v>#DIV/0!</v>
      </c>
      <c r="V48" s="36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39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197"/>
      <c r="B49" s="176"/>
      <c r="C49" s="17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 t="shared" si="0"/>
        <v>0</v>
      </c>
      <c r="Q49" s="11" t="e">
        <f t="shared" si="1"/>
        <v>#DIV/0!</v>
      </c>
      <c r="R49" s="34" t="e">
        <f t="shared" si="2"/>
        <v>#DIV/0!</v>
      </c>
      <c r="S49" s="12"/>
      <c r="T49" s="12"/>
      <c r="U49" s="6" t="e">
        <f t="shared" si="5"/>
        <v>#DIV/0!</v>
      </c>
      <c r="V49" s="36" t="e">
        <f t="shared" si="6"/>
        <v>#DIV/0!</v>
      </c>
      <c r="W49" s="12"/>
      <c r="X49" s="9"/>
      <c r="Y49" s="9"/>
      <c r="Z49" s="9"/>
      <c r="AA49" s="13" t="e">
        <f t="shared" si="3"/>
        <v>#DIV/0!</v>
      </c>
      <c r="AB49" s="8" t="e">
        <f t="shared" si="7"/>
        <v>#DIV/0!</v>
      </c>
      <c r="AC49" s="39" t="e">
        <f t="shared" si="4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197"/>
      <c r="B50" s="176"/>
      <c r="C50" s="17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34" t="e">
        <f t="shared" si="2"/>
        <v>#DIV/0!</v>
      </c>
      <c r="S50" s="12"/>
      <c r="T50" s="12"/>
      <c r="U50" s="6" t="e">
        <f t="shared" si="5"/>
        <v>#DIV/0!</v>
      </c>
      <c r="V50" s="36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39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29" s="1" customFormat="1" ht="12.75" customHeight="1" thickBot="1">
      <c r="A51" s="198"/>
      <c r="B51" s="136"/>
      <c r="C51" s="13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5">
        <f t="shared" si="0"/>
        <v>0</v>
      </c>
      <c r="Q51" s="16" t="e">
        <f t="shared" si="1"/>
        <v>#DIV/0!</v>
      </c>
      <c r="R51" s="35" t="e">
        <f t="shared" si="2"/>
        <v>#DIV/0!</v>
      </c>
      <c r="S51" s="17"/>
      <c r="T51" s="17"/>
      <c r="U51" s="19" t="e">
        <f t="shared" si="5"/>
        <v>#DIV/0!</v>
      </c>
      <c r="V51" s="37" t="e">
        <f t="shared" si="6"/>
        <v>#DIV/0!</v>
      </c>
      <c r="W51" s="63"/>
      <c r="X51" s="64"/>
      <c r="Y51" s="64"/>
      <c r="Z51" s="64"/>
      <c r="AA51" s="18" t="e">
        <f t="shared" si="3"/>
        <v>#DIV/0!</v>
      </c>
      <c r="AB51" s="20" t="e">
        <f t="shared" si="7"/>
        <v>#DIV/0!</v>
      </c>
      <c r="AC51" s="40" t="e">
        <f t="shared" si="4"/>
        <v>#DIV/0!</v>
      </c>
    </row>
    <row r="52" spans="1:29" s="212" customFormat="1" ht="29.25" customHeight="1" thickBot="1">
      <c r="A52" s="200"/>
      <c r="B52" s="201" t="s">
        <v>624</v>
      </c>
      <c r="C52" s="202"/>
      <c r="D52" s="203"/>
      <c r="E52" s="203"/>
      <c r="F52" s="203"/>
      <c r="G52" s="203"/>
      <c r="H52" s="203"/>
      <c r="I52" s="204"/>
      <c r="J52" s="205" t="s">
        <v>3</v>
      </c>
      <c r="K52" s="206"/>
      <c r="L52" s="206"/>
      <c r="M52" s="206"/>
      <c r="N52" s="206"/>
      <c r="O52" s="206"/>
      <c r="P52" s="206"/>
      <c r="Q52" s="207"/>
      <c r="R52" s="207"/>
      <c r="S52" s="207"/>
      <c r="T52" s="207"/>
      <c r="U52" s="208" t="s">
        <v>4</v>
      </c>
      <c r="V52" s="209"/>
      <c r="W52" s="210"/>
      <c r="X52" s="207"/>
      <c r="Y52" s="207"/>
      <c r="Z52" s="207"/>
      <c r="AA52" s="207"/>
      <c r="AB52" s="207"/>
      <c r="AC52" s="211"/>
    </row>
    <row r="53" spans="1:29" s="218" customFormat="1" ht="18" customHeight="1" thickBot="1">
      <c r="A53" s="213"/>
      <c r="B53" s="214" t="s">
        <v>625</v>
      </c>
      <c r="C53" s="215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2"/>
      <c r="AB53" s="212"/>
      <c r="AC53" s="212"/>
    </row>
    <row r="54" spans="2:29" ht="16.5">
      <c r="B54" s="118" t="s">
        <v>6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20"/>
      <c r="AB54" s="120"/>
      <c r="AC54" s="120"/>
    </row>
    <row r="56" ht="16.5">
      <c r="Y56" s="1"/>
    </row>
  </sheetData>
  <sheetProtection/>
  <mergeCells count="23">
    <mergeCell ref="B54:AC54"/>
    <mergeCell ref="B52:I52"/>
    <mergeCell ref="J52:P52"/>
    <mergeCell ref="Q52:T52"/>
    <mergeCell ref="U52:V52"/>
    <mergeCell ref="W52:AC52"/>
    <mergeCell ref="B53:Z53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O2:U2"/>
    <mergeCell ref="V2:X2"/>
    <mergeCell ref="Y2:AC2"/>
    <mergeCell ref="B1:S1"/>
    <mergeCell ref="T1:U1"/>
    <mergeCell ref="V1:X1"/>
  </mergeCells>
  <conditionalFormatting sqref="U7:U51 AC7:AC51">
    <cfRule type="cellIs" priority="3" dxfId="26" operator="lessThan" stopIfTrue="1">
      <formula>60</formula>
    </cfRule>
  </conditionalFormatting>
  <conditionalFormatting sqref="W7:AA51 Q7:Q51 S7:T51">
    <cfRule type="cellIs" priority="2" dxfId="27" operator="lessThan" stopIfTrue="1">
      <formula>60</formula>
    </cfRule>
  </conditionalFormatting>
  <conditionalFormatting sqref="D7:O51">
    <cfRule type="cellIs" priority="1" dxfId="26" operator="lessThan" stopIfTrue="1">
      <formula>60</formula>
    </cfRule>
  </conditionalFormatting>
  <dataValidations count="5">
    <dataValidation type="whole" allowBlank="1" showInputMessage="1" showErrorMessage="1" promptTitle="請輸入數值（0~100)間之整數" prompt="謝謝！！" errorTitle="輸入數值未在（0~100)間" error="請重新輸入！！" sqref="W7:Z51 S7:T51">
      <formula1>0</formula1>
      <formula2>100</formula2>
    </dataValidation>
    <dataValidation type="whole" allowBlank="1" showInputMessage="1" showErrorMessage="1" errorTitle="分數超過100了" error="請更正錯誤!!" sqref="AC7:AC51">
      <formula1>0</formula1>
      <formula2>100</formula2>
    </dataValidation>
    <dataValidation allowBlank="1" showInputMessage="1" showErrorMessage="1" imeMode="off" sqref="Q7:Q51"/>
    <dataValidation type="whole" allowBlank="1" showInputMessage="1" showErrorMessage="1" imeMode="off" sqref="P7:P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 User</dc:creator>
  <cp:keywords/>
  <dc:description/>
  <cp:lastModifiedBy>Admin</cp:lastModifiedBy>
  <cp:lastPrinted>2018-08-23T01:40:11Z</cp:lastPrinted>
  <dcterms:created xsi:type="dcterms:W3CDTF">2009-09-16T08:30:58Z</dcterms:created>
  <dcterms:modified xsi:type="dcterms:W3CDTF">2019-08-13T02:51:34Z</dcterms:modified>
  <cp:category/>
  <cp:version/>
  <cp:contentType/>
  <cp:contentStatus/>
</cp:coreProperties>
</file>